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913" activeTab="0"/>
  </bookViews>
  <sheets>
    <sheet name="Poder Legislativo" sheetId="1" r:id="rId1"/>
    <sheet name="Presidencia de la Republica" sheetId="2" r:id="rId2"/>
    <sheet name="Poder Judicial" sheetId="3" r:id="rId3"/>
    <sheet name="Gobernacion" sheetId="4" r:id="rId4"/>
    <sheet name="Relaciones Exteriores" sheetId="5" r:id="rId5"/>
    <sheet name="SHCP" sheetId="6" r:id="rId6"/>
    <sheet name="Defensa Nacional" sheetId="7" r:id="rId7"/>
    <sheet name="SAGARPA" sheetId="8" r:id="rId8"/>
    <sheet name="Comun. Transportes" sheetId="9" r:id="rId9"/>
    <sheet name="Economia" sheetId="10" r:id="rId10"/>
    <sheet name="Educacion Publica" sheetId="11" r:id="rId11"/>
    <sheet name="Salud" sheetId="12" r:id="rId12"/>
    <sheet name="Marina" sheetId="13" r:id="rId13"/>
    <sheet name="Trabajo y Prevision Social" sheetId="14" r:id="rId14"/>
    <sheet name="Reforma Agraria" sheetId="15" r:id="rId15"/>
    <sheet name="SEMARNART" sheetId="16" r:id="rId16"/>
    <sheet name="PGR" sheetId="17" r:id="rId17"/>
    <sheet name="Energia" sheetId="18" r:id="rId18"/>
    <sheet name="Desarrollo Social" sheetId="19" r:id="rId19"/>
    <sheet name="Turismo" sheetId="20" r:id="rId20"/>
    <sheet name="IFE" sheetId="21" r:id="rId21"/>
    <sheet name="Funcion Publica" sheetId="22" r:id="rId22"/>
    <sheet name="Tribunales Agrarios" sheetId="23" r:id="rId23"/>
    <sheet name="Tribunal federal de Justicia" sheetId="24" r:id="rId24"/>
    <sheet name="CNDH" sheetId="25" r:id="rId25"/>
    <sheet name="Seguridad Publica" sheetId="26" r:id="rId26"/>
    <sheet name="Consejeria Juridica" sheetId="27" r:id="rId27"/>
    <sheet name="Conacyt" sheetId="28" r:id="rId28"/>
  </sheets>
  <definedNames/>
  <calcPr fullCalcOnLoad="1"/>
</workbook>
</file>

<file path=xl/sharedStrings.xml><?xml version="1.0" encoding="utf-8"?>
<sst xmlns="http://schemas.openxmlformats.org/spreadsheetml/2006/main" count="1968" uniqueCount="1247">
  <si>
    <t>Dirección General de Oferta Exportable</t>
  </si>
  <si>
    <t>Dirección General de Normas</t>
  </si>
  <si>
    <t>Dirección General de Normatividad Mercantil</t>
  </si>
  <si>
    <t>Dirección General de Comercio Exterior</t>
  </si>
  <si>
    <t>Dirección General de Negociaciones Multilaterales y Regionales</t>
  </si>
  <si>
    <t>Dirección General de Evaluacion y Seguimiento de Negociaciones</t>
  </si>
  <si>
    <t>Dirección General de Mineria</t>
  </si>
  <si>
    <t>Dirección General de Minas</t>
  </si>
  <si>
    <t>Dirección General de Capacitación e Inovación Tecnológica</t>
  </si>
  <si>
    <t>Dirección General de Promoción Empresarial</t>
  </si>
  <si>
    <t>Unidad de Prácticas Comerciales Internacionales</t>
  </si>
  <si>
    <t>Dirección General del Registro Nacional de Vehículos</t>
  </si>
  <si>
    <t>Dirección General de Inversión Extranjera</t>
  </si>
  <si>
    <t>Subsecretaría de Industria y Comercio</t>
  </si>
  <si>
    <t>Dirección General de Comercio Interior y Economía Digital</t>
  </si>
  <si>
    <t>Dirección General de Industrias Básicas</t>
  </si>
  <si>
    <t xml:space="preserve">Dirección General de Industrias Pesadas y de Alta Tecnología </t>
  </si>
  <si>
    <t>Subsecretaría de Normatividad, Inversión Extranjera y Prácticas Comerciales Internacionales</t>
  </si>
  <si>
    <t>Subsecretaría de Negociaciones Comerciales Internacionales</t>
  </si>
  <si>
    <t>Dirección General de Consultoría Jurídica de Negociaciones</t>
  </si>
  <si>
    <t>Dirección General de Política Comercial</t>
  </si>
  <si>
    <t>Dirección General  de Promoción Minera</t>
  </si>
  <si>
    <t xml:space="preserve">Comisión Federal de Competencia </t>
  </si>
  <si>
    <t>Comisión Federal de Mejora Regulatoria</t>
  </si>
  <si>
    <t>Centro Nacional de Metrología</t>
  </si>
  <si>
    <t>ProMéxico</t>
  </si>
  <si>
    <t>Procuraduría Federal del Consumidor</t>
  </si>
  <si>
    <t>Servico Geológico Mexicano</t>
  </si>
  <si>
    <t>Dirección General de Relaciones Internacionales</t>
  </si>
  <si>
    <t>Dirección General de Desarrollo Curricular</t>
  </si>
  <si>
    <t>Dirección General de Profesiones</t>
  </si>
  <si>
    <t>Dirección General del Bachillerato</t>
  </si>
  <si>
    <t>Millones de pesos.</t>
  </si>
  <si>
    <t>Variación real.</t>
  </si>
  <si>
    <t>2007 PEF/2006 PEF</t>
  </si>
  <si>
    <t>2008 PEF/2007 PEF</t>
  </si>
  <si>
    <t>2008 PEF/2008 Proyecto</t>
  </si>
  <si>
    <t>Presupuesto aprobado para el Poder Legislativo, por unidades responsables, 2006 2008. (Pesos y variación real).</t>
  </si>
  <si>
    <t>Unidad Responsable</t>
  </si>
  <si>
    <t>Presupuesto aprobado para el Poder Ejecutivo Federal, por unidades responsables, 2006 2008. (Pesos y variación real).</t>
  </si>
  <si>
    <t>Presupuesto aprobado para el Poder Judicial, por unidades responsables, 2006 2008. (Pesos y variación real).</t>
  </si>
  <si>
    <t>Presupuesto aprobado para Gobernación, por unidades responsables, 2006 2008. (Pesos y variación real).</t>
  </si>
  <si>
    <t>Presupuesto aprobado para la Secretaría de Relaciones Exteriores, por unidades responsables, 2006 2008. (Pesos y variación real).</t>
  </si>
  <si>
    <t>Presupuesto aprobado para la Secretaría de Hacienda y Crédito Público, por unidades responsables, 2006 2008. (Pesos y variación real).</t>
  </si>
  <si>
    <t>Presupuesto aprobado para la Defensa Nacional, por unidades responsables, 2006 2008. (Pesos y variación real).</t>
  </si>
  <si>
    <t>Dirección General del Personal</t>
  </si>
  <si>
    <t>Dirección General de Recursos Materiales y Servicios</t>
  </si>
  <si>
    <t>Oficina de Servicios Federales de Apoyo a la Educación en el Estado de Baja California</t>
  </si>
  <si>
    <t>Oficina de Servicios Federales de Apoyo a la Educación en el Estado de Baja California Sur</t>
  </si>
  <si>
    <t>Oficina de Servicios Federales de Apoyo a la Educación en el Estado de Campeche</t>
  </si>
  <si>
    <t>Oficina de Servicios Federales de Apoyo a la Educación en el Estado de Coahuila</t>
  </si>
  <si>
    <t>Oficina de Servicios Federales de Apoyo a la Educación en el Estado de Colima</t>
  </si>
  <si>
    <t>Oficina de Servicios Federales de Apoyo a la Educación en el Estado de Chiapas</t>
  </si>
  <si>
    <t>Oficina de Servicios Federales de Apoyo a la Educación en el Estado de Chihuahua</t>
  </si>
  <si>
    <t>Oficina de Servicios Federales de Apoyo a la Educación en el Estado de Durango</t>
  </si>
  <si>
    <t>Oficina de Servicios Federales de Apoyo a la Educación en el Estado de Guanajuato</t>
  </si>
  <si>
    <t>Oficina de Servicios Federales de Apoyo a la Educación en el Estado de Guerrero</t>
  </si>
  <si>
    <t>Oficina de Servicios Federales de Apoyo a la Educación en el Estado de Hidalgo</t>
  </si>
  <si>
    <t>Oficina de Servicios Federales de Apoyo a la Educación en el Estado de Jalisco</t>
  </si>
  <si>
    <t>Oficina de Servicios Federales de Apoyo a la Educación en el Estado de Morelos</t>
  </si>
  <si>
    <t>Oficina de Servicios Federales de Apoyo a la Educación en el Estado de Nayarit</t>
  </si>
  <si>
    <t>Oficina de Servicios Federales de Apoyo a la Educación en el Estado de Oaxaca</t>
  </si>
  <si>
    <t>Oficina de Servicios Federales de Apoyo a la Educación en el Estado de Puebla</t>
  </si>
  <si>
    <t>Oficina de Servicios Federales de Apoyo a la Educación en el Estado de Quintana Roo</t>
  </si>
  <si>
    <t>Oficina de Servicios Federales de Apoyo a la Educación en el Estado de Sinaloa</t>
  </si>
  <si>
    <t>Oficina de Servicios Federales de Apoyo a la Educación en el Estado de Sonora</t>
  </si>
  <si>
    <t>Oficina de Servicios Federales de Apoyo a la Educación en el Estado de Tabasco</t>
  </si>
  <si>
    <t>Oficina de Servicios Federales de Apoyo a la Educación en el Estado de Tamaulipas</t>
  </si>
  <si>
    <t>Oficina de Servicios Federales de Apoyo a la Educación en el Estado de Tlaxcala</t>
  </si>
  <si>
    <t>Oficina de Servicios Federales de Apoyo a la Educación en el Estado de Veracruz</t>
  </si>
  <si>
    <t>Oficina de Servicios Federales de Apoyo a la Educación en el Estado de Zacatecas</t>
  </si>
  <si>
    <t>Subsecretaría de Educación Superior</t>
  </si>
  <si>
    <t>Dirección General de Educación Superior Universitaria</t>
  </si>
  <si>
    <t>Dirección General de Educación Superior para Profesionales de la Educación</t>
  </si>
  <si>
    <t>Subsecretaría de Educación Media Superior</t>
  </si>
  <si>
    <t>Radio Educación</t>
  </si>
  <si>
    <t>Instituto Nacional para la Educación de los Adultos</t>
  </si>
  <si>
    <t>Coordinación General de Educación Intercultural Bilingüe</t>
  </si>
  <si>
    <t>Coordinación Ejecutiva</t>
  </si>
  <si>
    <t>Coordinación Nacional de Carrera Magisterial</t>
  </si>
  <si>
    <t>Coordinación General de Oficinas de Servicios Federales de Apoyo a la Educación</t>
  </si>
  <si>
    <t>Oficina de Servicios Federales de Apoyo a la Educación en el Estado de Aguascalientes</t>
  </si>
  <si>
    <t>Oficina de Servicios Federales de Apoyo a la Educación en el Estado de México</t>
  </si>
  <si>
    <t>Oficina de Servicios Federales de Apoyo a la Educación en el Estado de Michoacán</t>
  </si>
  <si>
    <t>Oficina de Servicios Federales de Apoyo a la Educación en el Estado de Nuevo León</t>
  </si>
  <si>
    <t>Oficina de Servicios Federales de Apoyo a la Educación en el Estado de Querétaro</t>
  </si>
  <si>
    <t>Oficina de Servicios Federales de Apoyo a la Educación en el Estado de San Luis Potosí</t>
  </si>
  <si>
    <t xml:space="preserve">Oficina de Servicios Federales de Apoyo a la Educación en el Estado de Yucatán </t>
  </si>
  <si>
    <t>Unidad de Planeación y Evaluación de Políticas Educativas</t>
  </si>
  <si>
    <t>Dirección General de Planeación y Programación</t>
  </si>
  <si>
    <t>Dirección General de Acreditación, Incorporación y Revalidación</t>
  </si>
  <si>
    <t>Dirección General de Evaluación de Políticas</t>
  </si>
  <si>
    <t>Coordinación de Órganos Desconcentrados y del Sector Paraestatal</t>
  </si>
  <si>
    <t>Dirección General de Televisión Educativa</t>
  </si>
  <si>
    <t>Subsecretaría de Educación Básica</t>
  </si>
  <si>
    <t>Dirección General de Desarrollo de la Gestió e Inovación Educativa</t>
  </si>
  <si>
    <t>Dirección General de Materiales Educativos</t>
  </si>
  <si>
    <t>Dirección General de Educación Indígena</t>
  </si>
  <si>
    <t>Dirección General de Formacion Contínua de Maestros en Servicios</t>
  </si>
  <si>
    <t>Dirección General de Educación Superior Tecnológica</t>
  </si>
  <si>
    <t>Coordinación General de Universidades Tecnológicas</t>
  </si>
  <si>
    <t>Dirección General de Educación Tecnológica Agropecuaria</t>
  </si>
  <si>
    <t>Dirección General de Educación Tecnológica Industrial</t>
  </si>
  <si>
    <t>Dirección General de Centros de Formación pare el Trabajo</t>
  </si>
  <si>
    <t>Dirección General de Educación Secundaria Técnica</t>
  </si>
  <si>
    <t>Dirección General de Educación en Ciencia y Tecnología del Mar</t>
  </si>
  <si>
    <t>Dirección General de administración Presupuestal y Recursos Financieros</t>
  </si>
  <si>
    <t>Dirección General de Tecnología de la Información</t>
  </si>
  <si>
    <t>Dirección General de Innovación, Calidad y Organización</t>
  </si>
  <si>
    <t>Universidad Pedagógica Nacional</t>
  </si>
  <si>
    <t>Instituto Politécnico Nacional</t>
  </si>
  <si>
    <t>Instituto Nacional de Antropología e Historia</t>
  </si>
  <si>
    <t>Comisión de Apelación y Arbitraje del Deporte</t>
  </si>
  <si>
    <t>Universidad Autónoma Metropolitana</t>
  </si>
  <si>
    <t>Universidad Nacional Autónoma de México</t>
  </si>
  <si>
    <t>Centro de Capacitación Cinematográfica, A.C.</t>
  </si>
  <si>
    <t>Centro de Enseñanza Técnica Industrial</t>
  </si>
  <si>
    <t>Centro de Investigación y de Estudios Avanzados del Instituto Politécnico Nacional</t>
  </si>
  <si>
    <t xml:space="preserve"> Colegio Nacional de Educación Profesional Técnica</t>
  </si>
  <si>
    <t>Comisión de Operación y Fomento de Actividades Académicas del Instituto Politécnico Nacional</t>
  </si>
  <si>
    <t>Comisión Nacional de Cultura Fisica y Deporte</t>
  </si>
  <si>
    <t>Comisión Nacional de los Libros de Texto Gratuitos</t>
  </si>
  <si>
    <t>Comité Administrador del Programa Federal de Construcción de Escuelas</t>
  </si>
  <si>
    <t>Campañía Operadora del Centro Cultural y Turistica de Tijuana, S.A de C.V.</t>
  </si>
  <si>
    <t>Educal, S.A de C.V.</t>
  </si>
  <si>
    <t>El Colegio de México, A.C.</t>
  </si>
  <si>
    <t xml:space="preserve">Fideicomiso de los Sistemas Normalizado de Competencia Laboral y de Certificación de Competencia Laboral </t>
  </si>
  <si>
    <t>Fondo de Cultura Económica</t>
  </si>
  <si>
    <t>Instituto Nacional de Lenguas Indígenas</t>
  </si>
  <si>
    <t>Instituto Mexicano de Cinematografía</t>
  </si>
  <si>
    <t>Instituto Nacional para la Evaluación de la Educación</t>
  </si>
  <si>
    <t xml:space="preserve">Patronato de Obras e Instalaciones del Instituto Politécnico Nacional </t>
  </si>
  <si>
    <t>Universidad Autónoma Agraria Antonio Narro</t>
  </si>
  <si>
    <t>Televisión Metropolitana, S.A. de C.V.</t>
  </si>
  <si>
    <t xml:space="preserve">Secretariado Técnico del Consejo Nacional Contra las Adicciones </t>
  </si>
  <si>
    <t xml:space="preserve">Dirección General de Tecnologías de la Información </t>
  </si>
  <si>
    <t xml:space="preserve">Dirección General de Coordinación y Desarrollo de los Hospitales Federales de Referencia </t>
  </si>
  <si>
    <t xml:space="preserve">Centro Nacional para la Prevención y el Control del VIH/SIDA </t>
  </si>
  <si>
    <t xml:space="preserve">Centro Nacional de Transplantes </t>
  </si>
  <si>
    <t xml:space="preserve">Centro Nacional para la Salud de la Infancia y Adolescencia </t>
  </si>
  <si>
    <t xml:space="preserve">Comisión Federal para la Protección contra Riesgos Sanitarios </t>
  </si>
  <si>
    <t xml:space="preserve">Instituto Nacional de Psiquiatría Ramón de la Fuente Muñiz </t>
  </si>
  <si>
    <t xml:space="preserve">Instituto Nacional de Perinatología Isidro Espinosa de los Reyes </t>
  </si>
  <si>
    <t>Laboratorios de Biológicos y Reactivos de México, S.A. de C.V.</t>
  </si>
  <si>
    <t>Sistema Nacional para el Desarrollo Integral de la Familia</t>
  </si>
  <si>
    <t xml:space="preserve">Dirección General de Registro de Asociaciones </t>
  </si>
  <si>
    <t xml:space="preserve">Dirección General de Seguridad y Salud en el Trabajo </t>
  </si>
  <si>
    <t xml:space="preserve">Dirección General de Equidad y Género </t>
  </si>
  <si>
    <t xml:space="preserve">Centro de Educación y Capacitación para el Desarrollo Sustentable </t>
  </si>
  <si>
    <t xml:space="preserve">Dirección General de Gestión Integral de Materiales y Actividades Riesgosas </t>
  </si>
  <si>
    <t>Presupuesto aprobado para Reforma Agraria, por unidades responsables, 2006 2008. (Pesos y variación real).</t>
  </si>
  <si>
    <t>Presupuesto aprobado para la Secretaría del Medio Ambiente y Recursos Naturales, por unidades responsables, 2006 2008. (Pesos y variación real).</t>
  </si>
  <si>
    <t>Presupuesto aprobado para la Procuraduría General de la República, por unidades responsables, 2006 2008. (Pesos y variación real).</t>
  </si>
  <si>
    <t>Presupuesto aprobado para Energía, por unidades responsables, 2006 2008. (Pesos y variación real).</t>
  </si>
  <si>
    <t>Presupuesto aprobado para Desarrollo Social, por unidades responsables, 2006 2008. (Pesos y variación real).</t>
  </si>
  <si>
    <t>Presupuesto aprobado para la Secretaría de Turismo, por unidades responsables, 2006 2008. (Pesos y variación real).</t>
  </si>
  <si>
    <t>Presupuesto aprobado para el Instituto Federal Electoral, por unidades responsables, 2006 2008. (Pesos y variación real).</t>
  </si>
  <si>
    <t>Presupuesto aprobado para la Función Pública, por unidades responsables, 2006 2008. (Pesos y variación real).</t>
  </si>
  <si>
    <t>Presupuesto aprobado para los Tribunales Agrarios, por unidades responsables, 2006 2008. (Pesos y variación real).</t>
  </si>
  <si>
    <t>Presupuesto aprobado para el Tribunal Federal de Justicia, por unidades responsables, 2006 2008. (Pesos y variación real).</t>
  </si>
  <si>
    <t>Presupuesto aprobado para la Comisión Nacional de los Derechos Humanos, por unidades responsables, 2006 2008. (Pesos y variación real).</t>
  </si>
  <si>
    <t>Presupuesto aprobado para la Seguridad Pública, por unidades responsables, 2006 2008. (Pesos y variación real).</t>
  </si>
  <si>
    <t>Presupuesto aprobado para la Consejería Jurídica, por unidades responsables, 2006 2008. (Pesos y variación real).</t>
  </si>
  <si>
    <t>Presupuesto aprobado para el Consejo Nacional de Ciencia y Tecnología, por unidades responsables, 2006 2008. (Pesos y variación real).</t>
  </si>
  <si>
    <t xml:space="preserve">Dirección General de Impacto y Riesgo Ambiental </t>
  </si>
  <si>
    <t xml:space="preserve">Dirección General de Gestión de la Calidad del Aire y Registro de Emisiones y Transferencia de Contaminantes </t>
  </si>
  <si>
    <t xml:space="preserve">Fiscalía Especializada para Movimientos Sociales y Políticos del Pasado </t>
  </si>
  <si>
    <t xml:space="preserve">Unidad Especializada en Investigación de Tráfico de Menores, Indocumentados y Órganos </t>
  </si>
  <si>
    <t xml:space="preserve">Unidad Especializada en Investigación de Asalto y Robo de Vehículos </t>
  </si>
  <si>
    <t xml:space="preserve">Subprocuraduría de Investigación Especializada en Delitos Federales </t>
  </si>
  <si>
    <t xml:space="preserve">Unidad Especializada en Investigación de Delitos Cometidos por Servidores Públicos y Contra la Administración de Justicia </t>
  </si>
  <si>
    <t xml:space="preserve">Subprocuraduría de Derechos Humanos, Atención a Víctimas y Servicios a la Comunidad </t>
  </si>
  <si>
    <t xml:space="preserve">Dirección General de Atención a Recomendaciones y Amigables Conciliaciones en Derechos Humanos </t>
  </si>
  <si>
    <t xml:space="preserve">Fiscalía Especializada para la Atención de Delitos Electorales </t>
  </si>
  <si>
    <t xml:space="preserve">Dirección General de Control y Registro de Aseguramientos Ministeriales </t>
  </si>
  <si>
    <t xml:space="preserve">Dirección General de Inspección Interna </t>
  </si>
  <si>
    <t xml:space="preserve">Centro de Investigación y Docencia Económicas, A.C. </t>
  </si>
  <si>
    <t xml:space="preserve">Centro de Investigación y Desarrollo Tecnológico en Electroquímica, S.C. </t>
  </si>
  <si>
    <t>H.Camara de Senadores</t>
  </si>
  <si>
    <t>Secretariado Técnico del Consejo Nacional para las Personas con Discapacidad</t>
  </si>
  <si>
    <t>Centro Nacional para la Prevención de Accidentes</t>
  </si>
  <si>
    <t xml:space="preserve">Dirección General de Calidad y Educación en Salud </t>
  </si>
  <si>
    <t xml:space="preserve">Dirección General de Planeación y Desarrollo en Salud </t>
  </si>
  <si>
    <t>M7A</t>
  </si>
  <si>
    <t>Centro Regional de Alta Especialidad de Chiapas</t>
  </si>
  <si>
    <t>NBQ</t>
  </si>
  <si>
    <t>NBR</t>
  </si>
  <si>
    <t>NBS</t>
  </si>
  <si>
    <t xml:space="preserve">Centro Regional de Alta Especialidad del Bajío </t>
  </si>
  <si>
    <t>Centro Regional de Alta Especialidad de Oaxaca</t>
  </si>
  <si>
    <t>Centro Regional de Alta Especialidad de la Península de Yucatán</t>
  </si>
  <si>
    <t>Delegación SEDESOL en el Distrito Federal</t>
  </si>
  <si>
    <t>EZQ</t>
  </si>
  <si>
    <t>Dirección General de Asuntos Jurídicos</t>
  </si>
  <si>
    <t>Notimex, Agencia de Noticias del Estado de México</t>
  </si>
  <si>
    <t>H.Camara de Diputados</t>
  </si>
  <si>
    <t>Presidencia del Supremo Tribunal Militar</t>
  </si>
  <si>
    <t>A1I</t>
  </si>
  <si>
    <t>I6L</t>
  </si>
  <si>
    <t>I6U</t>
  </si>
  <si>
    <t>I9H</t>
  </si>
  <si>
    <t>IZC</t>
  </si>
  <si>
    <t>IZI</t>
  </si>
  <si>
    <t>JAG</t>
  </si>
  <si>
    <t>Coordinacion General de Comunicación Social</t>
  </si>
  <si>
    <t xml:space="preserve">Unidad de Contraloria Interna </t>
  </si>
  <si>
    <t>Subsecretaria de Desarrollo Rural</t>
  </si>
  <si>
    <t xml:space="preserve">Servicio Nacional de Sanidad, Inocuidad y Calidad Agroalimentaria </t>
  </si>
  <si>
    <t>Colegio Superior Agropecuario del Estado de Guerrero</t>
  </si>
  <si>
    <t>Instituto Nacional de la Pesca</t>
  </si>
  <si>
    <t>Fideicomiso de Riesgo Compartido</t>
  </si>
  <si>
    <t>Fondo de Empresas Expropiadas del Sector Azucarero</t>
  </si>
  <si>
    <t>Instituto Nacional para el Desarrollo de Capacidades del Sector Rural, A.C.</t>
  </si>
  <si>
    <t>J2P</t>
  </si>
  <si>
    <t>J2V</t>
  </si>
  <si>
    <t>J3C</t>
  </si>
  <si>
    <t>J4V</t>
  </si>
  <si>
    <t>J9E</t>
  </si>
  <si>
    <t>KCZ</t>
  </si>
  <si>
    <t>Unidad de Apoyo al Cambio Estructural</t>
  </si>
  <si>
    <t>Unidad de Infraestructura Carretera para el Desarrollo Regional</t>
  </si>
  <si>
    <t>Unidad de Autopistas de Cuba</t>
  </si>
  <si>
    <t>Unidad de la Red Federal</t>
  </si>
  <si>
    <t>Centro SCT Baja California</t>
  </si>
  <si>
    <t>Centro SCT Baja California Sur</t>
  </si>
  <si>
    <t>Centro SCT Campeche</t>
  </si>
  <si>
    <t>Centro SCT Coahuila</t>
  </si>
  <si>
    <t>Centro SCT Colima</t>
  </si>
  <si>
    <t>Centro SCT Chiapas</t>
  </si>
  <si>
    <t>Centro SCT Chihuahua</t>
  </si>
  <si>
    <t>Centro SCT Durango</t>
  </si>
  <si>
    <t>Centro SCT Guanajuato</t>
  </si>
  <si>
    <t>Centro SCT Guerrero</t>
  </si>
  <si>
    <t>Centro SCT Hidalgo</t>
  </si>
  <si>
    <t>Centro SCT Jalisco</t>
  </si>
  <si>
    <t>Centro SCT Morelos</t>
  </si>
  <si>
    <t>Centro SCT Nayarit</t>
  </si>
  <si>
    <t>Centro SCT Oaxaca</t>
  </si>
  <si>
    <t>Centro SCT Puebla</t>
  </si>
  <si>
    <t>Centro SCT Quintana Roo</t>
  </si>
  <si>
    <t>Centro SCT Sinaloa</t>
  </si>
  <si>
    <t>Centro SCT Sonora</t>
  </si>
  <si>
    <t>Centro SCT Tabasco</t>
  </si>
  <si>
    <t>Centro SCT Tamaulipas</t>
  </si>
  <si>
    <t>Centro SCT Tlaxcala</t>
  </si>
  <si>
    <t>Centro SCT Veracruz</t>
  </si>
  <si>
    <t>Centro SCT Zacatecas</t>
  </si>
  <si>
    <t>Instituto Mexicano del Transporte</t>
  </si>
  <si>
    <t>J2Z</t>
  </si>
  <si>
    <t>Servicio Postal Mexicano</t>
  </si>
  <si>
    <t>K2H</t>
  </si>
  <si>
    <t>LAT</t>
  </si>
  <si>
    <t>LAU</t>
  </si>
  <si>
    <t>B01</t>
  </si>
  <si>
    <t>A2M</t>
  </si>
  <si>
    <t>A3Q</t>
  </si>
  <si>
    <t>L3N</t>
  </si>
  <si>
    <t>L3P</t>
  </si>
  <si>
    <t>L4J</t>
  </si>
  <si>
    <t>L5N</t>
  </si>
  <si>
    <t>L5X</t>
  </si>
  <si>
    <t>L6H</t>
  </si>
  <si>
    <t>L6I</t>
  </si>
  <si>
    <t>L6J</t>
  </si>
  <si>
    <t>L6M</t>
  </si>
  <si>
    <t>L6U</t>
  </si>
  <si>
    <t>L6W</t>
  </si>
  <si>
    <t>L8G</t>
  </si>
  <si>
    <t>L8K</t>
  </si>
  <si>
    <t>L8P</t>
  </si>
  <si>
    <t>L9T</t>
  </si>
  <si>
    <t>L9Y</t>
  </si>
  <si>
    <t>MAR</t>
  </si>
  <si>
    <t>MDA</t>
  </si>
  <si>
    <t>MDB</t>
  </si>
  <si>
    <t>MDC</t>
  </si>
  <si>
    <t>MDI</t>
  </si>
  <si>
    <t>MDL</t>
  </si>
  <si>
    <t>MDN</t>
  </si>
  <si>
    <t>MGC</t>
  </si>
  <si>
    <t>MHL</t>
  </si>
  <si>
    <t>XE-IPN Canal 11</t>
  </si>
  <si>
    <t>Instituto Nacional de Bellas Artes y Literatura</t>
  </si>
  <si>
    <t>Consejo Nacional para la Cultura y las Artes</t>
  </si>
  <si>
    <t>Instituto Nacional del Derecho de Autor</t>
  </si>
  <si>
    <t>Colegio de Bachilleres</t>
  </si>
  <si>
    <t>Consejo Nacional de Fomento Educativo</t>
  </si>
  <si>
    <t>Estudios Churubusco Azteca, S.A. de C.V.</t>
  </si>
  <si>
    <t>Fideicomiso para la Cineteca Nacional</t>
  </si>
  <si>
    <t>Instituto Mexicano de la Juventud</t>
  </si>
  <si>
    <t>Intituto Mexicano de la Radio</t>
  </si>
  <si>
    <t xml:space="preserve"> </t>
  </si>
  <si>
    <t xml:space="preserve">Secretaría </t>
  </si>
  <si>
    <t xml:space="preserve">Dirección General de Asuntos Jurídicos </t>
  </si>
  <si>
    <t xml:space="preserve">Dirección General de Comunicación Social </t>
  </si>
  <si>
    <t xml:space="preserve">Órgano Interno de Control </t>
  </si>
  <si>
    <t xml:space="preserve">Unidad de Análisis Económico </t>
  </si>
  <si>
    <t xml:space="preserve">Coordinación General de los Institutos Nacionales de Salud </t>
  </si>
  <si>
    <t xml:space="preserve">Dirección General de Relaciones Internacionales </t>
  </si>
  <si>
    <t xml:space="preserve">Dirección General de Promoción de la Salud </t>
  </si>
  <si>
    <t xml:space="preserve">Dirección General de Programación,Organización y Presupuesto </t>
  </si>
  <si>
    <t xml:space="preserve">Dirección General de Recursos Materiales y Servicios Generales </t>
  </si>
  <si>
    <t xml:space="preserve">Dirección General de Recursos Humanos </t>
  </si>
  <si>
    <t xml:space="preserve">Dirección General de Desarrollo de la Infraestructura Física </t>
  </si>
  <si>
    <t>Subsecretaría de Innovación y Calidad</t>
  </si>
  <si>
    <t xml:space="preserve">Dirección General de Información en Salud </t>
  </si>
  <si>
    <t xml:space="preserve">Dirección General de Evaluación del Desempeño </t>
  </si>
  <si>
    <t xml:space="preserve">E00 </t>
  </si>
  <si>
    <t xml:space="preserve">Administración del Patrimonio de la Beneficencia Pública </t>
  </si>
  <si>
    <t xml:space="preserve">I00 </t>
  </si>
  <si>
    <t xml:space="preserve">Centro Nacional de la Transfusión Sanguínea </t>
  </si>
  <si>
    <t xml:space="preserve">K00 </t>
  </si>
  <si>
    <t xml:space="preserve">L00 </t>
  </si>
  <si>
    <t xml:space="preserve">M00 </t>
  </si>
  <si>
    <t xml:space="preserve">Comisión Nacional de Arbitraje Médico </t>
  </si>
  <si>
    <t xml:space="preserve">N00 </t>
  </si>
  <si>
    <t xml:space="preserve">Servicios de Atención Psiquiátrica </t>
  </si>
  <si>
    <t xml:space="preserve">O00 </t>
  </si>
  <si>
    <t xml:space="preserve">Q00 </t>
  </si>
  <si>
    <t xml:space="preserve">R00 </t>
  </si>
  <si>
    <t xml:space="preserve">S00 </t>
  </si>
  <si>
    <t xml:space="preserve">T00 </t>
  </si>
  <si>
    <t xml:space="preserve">Centro Nacional de Excelencia Tecnológica en Salud </t>
  </si>
  <si>
    <t xml:space="preserve">U00 </t>
  </si>
  <si>
    <t>Comisión Nacional de Protección Social en Salud</t>
  </si>
  <si>
    <t xml:space="preserve">M7K </t>
  </si>
  <si>
    <t xml:space="preserve">Centros de Integración Juvenil, A.C. </t>
  </si>
  <si>
    <t xml:space="preserve">NAW </t>
  </si>
  <si>
    <t xml:space="preserve">Hospital Juárez de México </t>
  </si>
  <si>
    <t xml:space="preserve">NBB </t>
  </si>
  <si>
    <t xml:space="preserve">NBD </t>
  </si>
  <si>
    <t xml:space="preserve">Hospital General de México </t>
  </si>
  <si>
    <t xml:space="preserve">NBG </t>
  </si>
  <si>
    <t xml:space="preserve">NBV </t>
  </si>
  <si>
    <t xml:space="preserve">Instituto Nacional de Cancerología </t>
  </si>
  <si>
    <t xml:space="preserve">NCA </t>
  </si>
  <si>
    <t xml:space="preserve">NCD </t>
  </si>
  <si>
    <t xml:space="preserve">Instituto Nacional de Enfermedades Respiratorias </t>
  </si>
  <si>
    <t xml:space="preserve">NCG </t>
  </si>
  <si>
    <t xml:space="preserve">Instituto Nacional de Ciencias Médicas y Nutrición Salvador Zubirán </t>
  </si>
  <si>
    <t xml:space="preserve">NCH </t>
  </si>
  <si>
    <t xml:space="preserve">Instituto Nacional de Medicina Genómica </t>
  </si>
  <si>
    <t xml:space="preserve">NCK </t>
  </si>
  <si>
    <t xml:space="preserve">NCZ </t>
  </si>
  <si>
    <t xml:space="preserve">Instituto Nacional de Pediatría </t>
  </si>
  <si>
    <t xml:space="preserve">NDE </t>
  </si>
  <si>
    <t xml:space="preserve">NDF </t>
  </si>
  <si>
    <t xml:space="preserve">Instituto Nacional de Rehabilitación </t>
  </si>
  <si>
    <t xml:space="preserve">NDY </t>
  </si>
  <si>
    <t xml:space="preserve">Instituto Nacional de Salud Pública </t>
  </si>
  <si>
    <t xml:space="preserve">NHK </t>
  </si>
  <si>
    <t>T0O</t>
  </si>
  <si>
    <t>Instituto Nacional de Administración Pública, A.C.</t>
  </si>
  <si>
    <t>28S</t>
  </si>
  <si>
    <t xml:space="preserve">Hospital General "Dr. Manuel Gea González" </t>
  </si>
  <si>
    <t xml:space="preserve">Hospital Infantil de México Federico Gómez </t>
  </si>
  <si>
    <t xml:space="preserve">Instituto Nacional de Neurología y Neurocirugía Manuel Velasco Suárez </t>
  </si>
  <si>
    <t xml:space="preserve">Unidad Coordinadora de Vinculación y Participación Social </t>
  </si>
  <si>
    <t xml:space="preserve">Secretariado Técnico del Consejo Nacional de Salud </t>
  </si>
  <si>
    <t xml:space="preserve">Subsecretaría de Prevención y Promoción de la Salud </t>
  </si>
  <si>
    <t xml:space="preserve">Secretariado Técnico del Consejo Nacional de Salud Mental </t>
  </si>
  <si>
    <t xml:space="preserve">Subsecretaría de Administración y Finanzas (Oficialía Mayor) </t>
  </si>
  <si>
    <t xml:space="preserve">Centro Nacional de Equidad de Género y Salud Reproductiva </t>
  </si>
  <si>
    <t xml:space="preserve">Centro Nacional de Vigilancia Epidemiológica y Control deEnfermedades </t>
  </si>
  <si>
    <t xml:space="preserve">Instituto Nacional de Cardiología Ignacio Chávez </t>
  </si>
  <si>
    <t>Oficialía Mayor</t>
  </si>
  <si>
    <t xml:space="preserve">Junta de Almirantes </t>
  </si>
  <si>
    <t xml:space="preserve">Junta Naval </t>
  </si>
  <si>
    <t xml:space="preserve">Estado Mayor General de la Armada </t>
  </si>
  <si>
    <t xml:space="preserve">Unidad Jurídica </t>
  </si>
  <si>
    <t xml:space="preserve">Unidad de Planeación Estratégica </t>
  </si>
  <si>
    <t xml:space="preserve">Subsecretaría </t>
  </si>
  <si>
    <t xml:space="preserve">Dirección General de Construcciones Navales </t>
  </si>
  <si>
    <t xml:space="preserve">Dirección General de Servicios </t>
  </si>
  <si>
    <t xml:space="preserve">Oficialía Mayor </t>
  </si>
  <si>
    <t>Dirección General de Administración y Finanzas</t>
  </si>
  <si>
    <t xml:space="preserve">Inspección y Contraloría General de Marina </t>
  </si>
  <si>
    <t xml:space="preserve">Fuerzas, Regiones, Zonas y Sectores Navales </t>
  </si>
  <si>
    <t xml:space="preserve">Dirección General de Investigación y Desarrollo </t>
  </si>
  <si>
    <t xml:space="preserve">Unidad de Funcionarios Conciliadores </t>
  </si>
  <si>
    <t xml:space="preserve">Unidad de Asuntos Internacionales </t>
  </si>
  <si>
    <t xml:space="preserve">Delegación en Aguascalientes </t>
  </si>
  <si>
    <t xml:space="preserve">Delegación en Baja California </t>
  </si>
  <si>
    <t xml:space="preserve">Delegación en Baja California Sur </t>
  </si>
  <si>
    <t xml:space="preserve">Delegación en Campeche </t>
  </si>
  <si>
    <t xml:space="preserve">Delegación en Coahuila </t>
  </si>
  <si>
    <t xml:space="preserve">Delegación en Colima </t>
  </si>
  <si>
    <t xml:space="preserve">Delegación en Chiapas </t>
  </si>
  <si>
    <t xml:space="preserve">Delegación en Chihuahua </t>
  </si>
  <si>
    <t xml:space="preserve">Delegación en Durango </t>
  </si>
  <si>
    <t xml:space="preserve">Delegación en Guanajuato </t>
  </si>
  <si>
    <t xml:space="preserve">Delegación en Guerrero </t>
  </si>
  <si>
    <t xml:space="preserve">Delegación en Hidalgo </t>
  </si>
  <si>
    <t xml:space="preserve">Delegación en Jalisco </t>
  </si>
  <si>
    <t xml:space="preserve">Delegación en México </t>
  </si>
  <si>
    <t xml:space="preserve">Delegación en Michoacán </t>
  </si>
  <si>
    <t>Delegación en Morelos</t>
  </si>
  <si>
    <t xml:space="preserve">Delegación en Nayarit </t>
  </si>
  <si>
    <t xml:space="preserve">Delegación en Nuevo León </t>
  </si>
  <si>
    <t xml:space="preserve">Delegación en Oaxaca </t>
  </si>
  <si>
    <t xml:space="preserve">Delegación en Puebla </t>
  </si>
  <si>
    <t xml:space="preserve">Delegación en Querétaro </t>
  </si>
  <si>
    <t xml:space="preserve">Delegación en Quintana Roo </t>
  </si>
  <si>
    <t xml:space="preserve">Delegación en San Luis Potosí </t>
  </si>
  <si>
    <t xml:space="preserve">Delegación en Sinaloa </t>
  </si>
  <si>
    <t xml:space="preserve">Delegación en Sonora </t>
  </si>
  <si>
    <t xml:space="preserve">Delegación en Tabasco </t>
  </si>
  <si>
    <t xml:space="preserve">Delegación en Tamaulipas </t>
  </si>
  <si>
    <t xml:space="preserve">Delegación en Tlaxcala </t>
  </si>
  <si>
    <t xml:space="preserve">Delegación en Veracruz </t>
  </si>
  <si>
    <t xml:space="preserve">Delegación en Yucatán </t>
  </si>
  <si>
    <t xml:space="preserve">Delegación en Zacatecas </t>
  </si>
  <si>
    <t>Coordinación General de Empleo</t>
  </si>
  <si>
    <t xml:space="preserve">Junta Federal de Conciliación y Arbitraje </t>
  </si>
  <si>
    <t xml:space="preserve">Unidad de Delegaciones Federales del Trabajo </t>
  </si>
  <si>
    <t xml:space="preserve">Delegación Metropolitana en el Distrito Federal </t>
  </si>
  <si>
    <t xml:space="preserve">Subsecretaría del Trabajo, Seguridad y Previsión Social </t>
  </si>
  <si>
    <t xml:space="preserve">Dirección General de Inspección Federal del Trabajo </t>
  </si>
  <si>
    <t xml:space="preserve">Subsecretaría de Empleo y Política Laboral </t>
  </si>
  <si>
    <t xml:space="preserve">Dirección General de Política Laboral </t>
  </si>
  <si>
    <t xml:space="preserve">Subsecretaría de Desarrollo Humano para el Trabajo Productivo </t>
  </si>
  <si>
    <t xml:space="preserve">Dirección General de Capacitación </t>
  </si>
  <si>
    <t>SECTOR CENTRAL</t>
  </si>
  <si>
    <t xml:space="preserve">Dirección General de Productividad </t>
  </si>
  <si>
    <t xml:space="preserve">Dirección General de Desarrollo Humano </t>
  </si>
  <si>
    <t xml:space="preserve">A00 </t>
  </si>
  <si>
    <t xml:space="preserve">Procuraduría Federal de la Defensa del Trabajo </t>
  </si>
  <si>
    <t xml:space="preserve">P7M </t>
  </si>
  <si>
    <t xml:space="preserve">Comité Nacional Mixto de Protección al Salario </t>
  </si>
  <si>
    <t xml:space="preserve">PBJ </t>
  </si>
  <si>
    <t>Coordinacion General de Opinión Publica e Imagen</t>
  </si>
  <si>
    <t>Oficina de la Presidencia para la Innovacion Gubernamental</t>
  </si>
  <si>
    <t>Oficina de la Presidencia para las Politicas Publicas</t>
  </si>
  <si>
    <t>Coordinación de Gabine y Proyectos Especiales</t>
  </si>
  <si>
    <t>Suprema Corte de Justicia de la Nación</t>
  </si>
  <si>
    <t>Direccion General de Coordinacion con Entidades Federativas</t>
  </si>
  <si>
    <t>Direccion General de Asociaciones Religiosas</t>
  </si>
  <si>
    <t>ÓRGANOS ADMINISTRATIVOS DESCONCENTRADOS</t>
  </si>
  <si>
    <t xml:space="preserve">Instituto Nacional de Estudios Históricos de la Revolucion Mexicana </t>
  </si>
  <si>
    <t>Tribunal Federal de Conciliacion y Arbitraje</t>
  </si>
  <si>
    <t>Dirección General de Comunicación Social</t>
  </si>
  <si>
    <t>Dirección General de Asuntos Culturales</t>
  </si>
  <si>
    <t>Dirección General de Proteccion y Asuntos Consulares</t>
  </si>
  <si>
    <t>Dirección General para America Latina y el Caribe</t>
  </si>
  <si>
    <t>Dirección General de Organismos y Mecanismos Regionales Americanos</t>
  </si>
  <si>
    <t>Dirección General para Europa</t>
  </si>
  <si>
    <t>Dirección General para Africa y Medio Oriente</t>
  </si>
  <si>
    <t>Dirección General del Servicio Exterior y de Personal</t>
  </si>
  <si>
    <t>Dirección General de Delagaciones</t>
  </si>
  <si>
    <t>Dirección General de Bienes Inmuebles y Recursos Materiales</t>
  </si>
  <si>
    <t>Dirección General para Temas Globales</t>
  </si>
  <si>
    <t>Dirección General para el Sistema de las Naciones Unidas</t>
  </si>
  <si>
    <t>Dirección General de Derechos Humanos y Democracia</t>
  </si>
  <si>
    <t>Dirección General de Protocolo</t>
  </si>
  <si>
    <t>Secretaría</t>
  </si>
  <si>
    <t>Dirección General del Acervo Histórico Diplomático</t>
  </si>
  <si>
    <t>Subsecretaría para América del Norte</t>
  </si>
  <si>
    <t>Dirección General para América del Norte</t>
  </si>
  <si>
    <t>Subsecretaría para America Latina y el Caribe</t>
  </si>
  <si>
    <t>SubSecretaría de Relaciones Exteriores</t>
  </si>
  <si>
    <t>Dirección General de Coordinación Politica</t>
  </si>
  <si>
    <t>Unidad de Coordinación Jurídica e Información Documental</t>
  </si>
  <si>
    <t>Consultoria Jurídica</t>
  </si>
  <si>
    <t>Dirección General para Africa-Pacífico</t>
  </si>
  <si>
    <t>Unidad de Relaciones Económicas y Cooperación Internacional</t>
  </si>
  <si>
    <t>Dirección General de Promoción Económica Internacional</t>
  </si>
  <si>
    <t>Dirección General de Organismos Económicos Regionales Bilaterales</t>
  </si>
  <si>
    <t>Dirección General de Organismos Económicos Regionales y Multilaterales</t>
  </si>
  <si>
    <t>Dirección General de Cooperación Técnica y Científica</t>
  </si>
  <si>
    <t>2008 2/</t>
  </si>
  <si>
    <t>J2R</t>
  </si>
  <si>
    <t>Administración Portuaria integral de Ensenada S.A. de C.V.</t>
  </si>
  <si>
    <t>J2T</t>
  </si>
  <si>
    <t>Adminsitración Portuaria Intergral de Mazátlan, S.A. de C.V.</t>
  </si>
  <si>
    <t>J2W</t>
  </si>
  <si>
    <t>Administración Portuaria Integral de Topolobanpo, S.A. de C.V.</t>
  </si>
  <si>
    <t>Administración Portuaria integral  de Tuxpan, S.A. de C.V.</t>
  </si>
  <si>
    <t>J2X</t>
  </si>
  <si>
    <t>Administración Portuaria integral de Guaynas, S.A. de C.V.</t>
  </si>
  <si>
    <t>J3F</t>
  </si>
  <si>
    <t>Administración Portuaria integral de Coatzacoalcos, S.A. de C.V.</t>
  </si>
  <si>
    <t>Dirección General de Programación, Orgnización y Presupuesto</t>
  </si>
  <si>
    <t>Dirección General de Comunicación e Informática</t>
  </si>
  <si>
    <t>Subsecretaría para asuntos Multilaterales y Derechos Humanos</t>
  </si>
  <si>
    <t>Sección Mexicana de la Comisión Internacional de Límites y Aguas Mexico-Estados Unidos de America</t>
  </si>
  <si>
    <t>Instituto Matías Romero</t>
  </si>
  <si>
    <t>Órgano Interno de Control</t>
  </si>
  <si>
    <t>Unidad de Coordinación con Entidades Federativas</t>
  </si>
  <si>
    <t>Coordinación General de Tecnologías de Información y Comunicación</t>
  </si>
  <si>
    <t>Coordinación General de Calidad y Seguridad de la Información</t>
  </si>
  <si>
    <t>Subsecretaría de Hacienda y Crédito Público</t>
  </si>
  <si>
    <t>Subsecretaría de Ingresos</t>
  </si>
  <si>
    <t>Subsecretaría de Egresos</t>
  </si>
  <si>
    <t>Unida de Crédito Público</t>
  </si>
  <si>
    <t>Unidad de Planeación Económica de la Hacienda Pública</t>
  </si>
  <si>
    <t>Dirección General de Seguros y Valores</t>
  </si>
  <si>
    <t>Dirección General de Asuntos Internacionales de Hacienda</t>
  </si>
  <si>
    <t>Dirección General de Recursos Humanos</t>
  </si>
  <si>
    <t>Dirección General de Talleres de Impresión de Estampillas y Valores</t>
  </si>
  <si>
    <t>Dirección General de Banca de Desarrollo</t>
  </si>
  <si>
    <t>Unidad de Política de Ingresos</t>
  </si>
  <si>
    <t>Unidad de Legislación Tributaria</t>
  </si>
  <si>
    <t>Unidad de Política y Control Presupuestario</t>
  </si>
  <si>
    <t>Unidad de Contabilidad Gubernamental e Informes sobre la Gestión Pública</t>
  </si>
  <si>
    <t>Dirección General de Programación y Presupuesto "B"</t>
  </si>
  <si>
    <t>Dirección General de Programación y Presupuesto "A"</t>
  </si>
  <si>
    <t>Dirección General Jurídica de Egresos</t>
  </si>
  <si>
    <t>Procuraduría Fiscal de la Federación</t>
  </si>
  <si>
    <t>Subprocuraduria Fiscal Federal de Legislación y Consulta</t>
  </si>
  <si>
    <t>Subprocuraduria Fiscal Federal de Asuntos Financieros</t>
  </si>
  <si>
    <t>Tesoreria de la Federación</t>
  </si>
  <si>
    <t>Dirección General de Procedimientos Legales</t>
  </si>
  <si>
    <t>Dirección General de Recursos Financieros</t>
  </si>
  <si>
    <t>Dirección General de Promoción Cultural, Obra Pública y Acervo Patrimonial</t>
  </si>
  <si>
    <t>Instituto Nacional de Estadística, Geografía e Informática</t>
  </si>
  <si>
    <t>Comision Nacional Bancaria y de Valores</t>
  </si>
  <si>
    <t>Comisión Nacional para el Desarrollo de los Pueblos Indígenas</t>
  </si>
  <si>
    <t>Fondo Especial de Asistencia Técnica y Garantia para Créditos Agropecuarios</t>
  </si>
  <si>
    <t>Fondo de Capitalización e Inversión del Sector Rural</t>
  </si>
  <si>
    <t xml:space="preserve">Instituto Federal de Acceso a la Información Pública </t>
  </si>
  <si>
    <t>Servicio de Administración y Enajenación de Bienes</t>
  </si>
  <si>
    <t>Dirección General de Industria Militar</t>
  </si>
  <si>
    <t>Dirección General de Sanidad</t>
  </si>
  <si>
    <t>Dirección General de Ingenieros</t>
  </si>
  <si>
    <t>Dirección General de Administración</t>
  </si>
  <si>
    <t>Dirección General de Fábricas de Vestuario y Equipo</t>
  </si>
  <si>
    <t>Dirección General de Educación Militar y Rectoría de la Universidad del Ejército y Fuerza Aérea</t>
  </si>
  <si>
    <t>Comandancia II Región Militar</t>
  </si>
  <si>
    <t>Comandancia III Región Militar</t>
  </si>
  <si>
    <t>Comandancia IV Región Militar</t>
  </si>
  <si>
    <t>Comandancia V Región Militar</t>
  </si>
  <si>
    <t>ComandanciaV I Región Militar</t>
  </si>
  <si>
    <t>Comandancia VII Región Militar</t>
  </si>
  <si>
    <t>Comandancia VIII Región Militar</t>
  </si>
  <si>
    <t>Comandancia IX Región Militar</t>
  </si>
  <si>
    <t>Comandancia X Región Militar</t>
  </si>
  <si>
    <t>Comandancia XI Región Militar</t>
  </si>
  <si>
    <t>Comandancia XII Región Militar</t>
  </si>
  <si>
    <t>Comandancia I Región Militar</t>
  </si>
  <si>
    <t>Comandancia de la Fuerza Aérea Mexicana</t>
  </si>
  <si>
    <t>Procuraduría General de Justicia Militar</t>
  </si>
  <si>
    <t>Dirección General de Informática</t>
  </si>
  <si>
    <t>Coordinación General de Comunicación Social</t>
  </si>
  <si>
    <t>Coordinación General de Enlace y Operación</t>
  </si>
  <si>
    <t>Coordinación General de Ganaderia</t>
  </si>
  <si>
    <t>Coordinación General Juridica</t>
  </si>
  <si>
    <t>Delegación en Baja California Sur</t>
  </si>
  <si>
    <t>Delegación en Campeche</t>
  </si>
  <si>
    <t>Delegación en Coahuila</t>
  </si>
  <si>
    <t>Delegación en Colima</t>
  </si>
  <si>
    <t>Delegación en Chiapas</t>
  </si>
  <si>
    <t>Delegación en Chihuahua</t>
  </si>
  <si>
    <t>Delegación en el Distrito Federal</t>
  </si>
  <si>
    <t>Delegación en Durango</t>
  </si>
  <si>
    <t>Delegación en Guanajuato</t>
  </si>
  <si>
    <t>Delegación en Guerrero</t>
  </si>
  <si>
    <t>Delegación en Hidalgo</t>
  </si>
  <si>
    <t>Delegación en Jalisco</t>
  </si>
  <si>
    <t>Delegación en Nayarit</t>
  </si>
  <si>
    <t>Delegación en Oaxaca</t>
  </si>
  <si>
    <t>Delegación en Puebla</t>
  </si>
  <si>
    <t>Delegación en Quintana Roo</t>
  </si>
  <si>
    <t>Delegación en Sinaloa</t>
  </si>
  <si>
    <t>Delegación en Sonora</t>
  </si>
  <si>
    <t>Delegación en Tabasco</t>
  </si>
  <si>
    <t>Delegación en Tamaulipas</t>
  </si>
  <si>
    <t>Delegación en Tlaxcala</t>
  </si>
  <si>
    <t>Delegación en Veracruz</t>
  </si>
  <si>
    <t>Delegación en Zacatecas</t>
  </si>
  <si>
    <t>Coordinación General de Delegaciónes</t>
  </si>
  <si>
    <t>Delegación en Aguascalientes</t>
  </si>
  <si>
    <t>Coordinación General de Política Sectorial</t>
  </si>
  <si>
    <t>Delegación en el Estado de México</t>
  </si>
  <si>
    <t>Delegación en Michoacán</t>
  </si>
  <si>
    <t>Delegación en Nuevo León</t>
  </si>
  <si>
    <t>Delegación en Querétaro</t>
  </si>
  <si>
    <t>Delegación en San Luis Potosí</t>
  </si>
  <si>
    <t>Delegación en Yucatán</t>
  </si>
  <si>
    <t>Delegación en la Región Lagunera</t>
  </si>
  <si>
    <t>Subsecretaría de Fomento a los Agronegocios</t>
  </si>
  <si>
    <t>Dirección General de Administración de Estudios Agropecuarios y Pesqueros</t>
  </si>
  <si>
    <t>Dirección General de Fomento a la Agricultura</t>
  </si>
  <si>
    <t>Dirección General de Apoyos para el Desarrollo Rural</t>
  </si>
  <si>
    <t>Dirección General de Programas Regionales y Organización Rural</t>
  </si>
  <si>
    <t>Dirección General de Estudios para el Desarrollo Rural</t>
  </si>
  <si>
    <t xml:space="preserve">Dirección General de Servicios Profesionales para el Desarrollo Rural </t>
  </si>
  <si>
    <t>Dirección General de Apoyo al Financiamiento Rural</t>
  </si>
  <si>
    <t>Dirección General de Administracion de Riesgos y Proyectos de Inversión</t>
  </si>
  <si>
    <t>Subsecretaría de Agricultura</t>
  </si>
  <si>
    <t>Dirección General de Vinculación y Desarrollo Tecnológico</t>
  </si>
  <si>
    <t>Dirección General de Eficiencia Financiera y Rendición de Cuentas</t>
  </si>
  <si>
    <t>Dirección General de Desarrollo Humano y Profesionalización</t>
  </si>
  <si>
    <t>Dirección General de Proveeduria y Reconciliación de Bienes y Servicios</t>
  </si>
  <si>
    <t>Dirección General de Promoción de la Eficiencia y Calidad de los Servicios</t>
  </si>
  <si>
    <t>Servicio Nacional de Inspección y Certificación de Semillas</t>
  </si>
  <si>
    <t>Apoyos y Servicios a la Comercialización Agropecuaria</t>
  </si>
  <si>
    <t>Servico de Información y Estadística Agroalimentaria y Pesquera</t>
  </si>
  <si>
    <t>Comisión Nacional de Acuacultura y Pesca</t>
  </si>
  <si>
    <t>Universidad Autónoma de Chapingo</t>
  </si>
  <si>
    <t>Colegio de Postgraduados</t>
  </si>
  <si>
    <t>Comisión Nacional de las Zonas Áridas</t>
  </si>
  <si>
    <t>Instituto Nacional de Investigaciones Forestales, Agrícolas y Pecuarias</t>
  </si>
  <si>
    <t>Dirección General de Carreteras Federales</t>
  </si>
  <si>
    <t xml:space="preserve">Dirección General de Desarrollo Carretero </t>
  </si>
  <si>
    <t>Dirección General de Tarifas, Transporte Ferroviario y Multimodal</t>
  </si>
  <si>
    <t>Dirección General de Autotransporte Federal</t>
  </si>
  <si>
    <t xml:space="preserve">Dirección General de Puertos </t>
  </si>
  <si>
    <t>Dirección General de Marina Mercante</t>
  </si>
  <si>
    <t>Dirección General de Capitanias</t>
  </si>
  <si>
    <t>Comisión Nacional de los Salarios Mínimos</t>
  </si>
  <si>
    <t xml:space="preserve">Dirección General de Investigación y Estadísticas del Trabajo </t>
  </si>
  <si>
    <t xml:space="preserve">Dirección General de Programación y Presupuesto </t>
  </si>
  <si>
    <t xml:space="preserve">Dirección General de Informática y Telecomunicaciones </t>
  </si>
  <si>
    <t xml:space="preserve">Unidad de Comunicación Social </t>
  </si>
  <si>
    <t xml:space="preserve">Unidad de Contraloría Interna </t>
  </si>
  <si>
    <t xml:space="preserve">Representación Regional Noroeste </t>
  </si>
  <si>
    <t>Presupuesto total</t>
  </si>
  <si>
    <t>Elaborado por la Subdirección de Economía de los Servicios de Investigación y Análisis adscrita al Centro de Documentación, Información y Análisis de la Cámara de Diputados con información del Proyecto y el Presupuesto de Egresos de la Federación.</t>
  </si>
  <si>
    <t>Clave</t>
  </si>
  <si>
    <t xml:space="preserve">Representación Regional Norte </t>
  </si>
  <si>
    <t xml:space="preserve">Representación Regional Noreste </t>
  </si>
  <si>
    <t xml:space="preserve">Representación Regional Pacífico </t>
  </si>
  <si>
    <t xml:space="preserve">Representación Regional Occidente </t>
  </si>
  <si>
    <t xml:space="preserve">Representación Regional Centro Norte </t>
  </si>
  <si>
    <t xml:space="preserve">Representación Regional Centro </t>
  </si>
  <si>
    <t xml:space="preserve">Representación Regional Centro Sur </t>
  </si>
  <si>
    <t xml:space="preserve">Representación Regional Sur </t>
  </si>
  <si>
    <t xml:space="preserve">Representación Regional Golfo </t>
  </si>
  <si>
    <t xml:space="preserve">Representación Regional Peninsular </t>
  </si>
  <si>
    <t xml:space="preserve">Representación Especial Chiapas </t>
  </si>
  <si>
    <t xml:space="preserve">Representación Especial Oaxaca </t>
  </si>
  <si>
    <t xml:space="preserve">Subsecretaría de Ordenamiento de la Propiedad Rural </t>
  </si>
  <si>
    <t xml:space="preserve">Unidad de Concertación Agraria </t>
  </si>
  <si>
    <t xml:space="preserve">Unidad Técnica Operativa </t>
  </si>
  <si>
    <t>Subsecretaría de Política Sectorial</t>
  </si>
  <si>
    <t xml:space="preserve">Representación Regional Pacífico Centro </t>
  </si>
  <si>
    <t xml:space="preserve">Dirección General de Ordenamiento y Regularización </t>
  </si>
  <si>
    <t xml:space="preserve">Dirección General de Coordinación </t>
  </si>
  <si>
    <t xml:space="preserve">Dirección General de Administración </t>
  </si>
  <si>
    <t xml:space="preserve">Dirección General de Información Agraria </t>
  </si>
  <si>
    <t xml:space="preserve">B00 </t>
  </si>
  <si>
    <t xml:space="preserve">Registro Agrario Nacional </t>
  </si>
  <si>
    <t xml:space="preserve">QEZ </t>
  </si>
  <si>
    <t>Procuraduría Agraria</t>
  </si>
  <si>
    <t xml:space="preserve">Dirección General de Política y Planeación Agraria </t>
  </si>
  <si>
    <t xml:space="preserve">Unidad Coordinadora de Asuntos Internacionales </t>
  </si>
  <si>
    <t xml:space="preserve">Coordinación General de Comunicación Social </t>
  </si>
  <si>
    <t xml:space="preserve">Coordinación General Jurídica </t>
  </si>
  <si>
    <t>Delegación en México</t>
  </si>
  <si>
    <t xml:space="preserve">Coordinación General de Delegaciones y Coordinaciones Regionales </t>
  </si>
  <si>
    <t xml:space="preserve">Unidad Coordinadora de Participación Social y Transparencia </t>
  </si>
  <si>
    <t xml:space="preserve">Delegación en Morelos </t>
  </si>
  <si>
    <t xml:space="preserve">Dirección General de Estadística e Información Ambiental </t>
  </si>
  <si>
    <t>Dirección General de Desarrollo Humano y Organización</t>
  </si>
  <si>
    <t xml:space="preserve">Subsecretaría de Planeación y Política Ambiental </t>
  </si>
  <si>
    <t xml:space="preserve">Dirección General de Planeación y Evaluación </t>
  </si>
  <si>
    <t xml:space="preserve">Dirección General de Política Ambiental e Integración Regional y Sectorial </t>
  </si>
  <si>
    <t xml:space="preserve">Dirección General de Recursos Materiales, Inmuebles y Servicios </t>
  </si>
  <si>
    <t xml:space="preserve">Dirección General de Industria </t>
  </si>
  <si>
    <t xml:space="preserve">Dirección General de Fomento Ambiental, Urbano y Turístico </t>
  </si>
  <si>
    <t xml:space="preserve">Dirección General de Gestión Forestal y de Suelos </t>
  </si>
  <si>
    <t xml:space="preserve">Dirección General de Vida Silvestre </t>
  </si>
  <si>
    <t xml:space="preserve">Comisión Nacional del Agua </t>
  </si>
  <si>
    <t xml:space="preserve">D00 </t>
  </si>
  <si>
    <t xml:space="preserve">Instituto Nacional de Ecología </t>
  </si>
  <si>
    <t>Procuraduría Federal de Protección al Ambiente</t>
  </si>
  <si>
    <t xml:space="preserve">Subsecretaría de Fomento y Normatividad Ambiental </t>
  </si>
  <si>
    <t xml:space="preserve">Dirección General del Sector Primario y Recursos Naturales Renovables </t>
  </si>
  <si>
    <t xml:space="preserve">Dirección General de Energía y Actividades Extractivas </t>
  </si>
  <si>
    <t xml:space="preserve">Subsecretaría de Gestión para la Protección Ambiental </t>
  </si>
  <si>
    <t xml:space="preserve">Dirección General de Zona Federal Marítimo Terrestre y Ambientes Costeros </t>
  </si>
  <si>
    <t xml:space="preserve">Comisión Nacional de Áreas Naturales Protegidas </t>
  </si>
  <si>
    <t xml:space="preserve">RHQ </t>
  </si>
  <si>
    <t xml:space="preserve">Comisión Nacional Forestal </t>
  </si>
  <si>
    <t xml:space="preserve">RJE </t>
  </si>
  <si>
    <t xml:space="preserve">F00 </t>
  </si>
  <si>
    <t>Instituto Mexicano de Tecnología del Agua</t>
  </si>
  <si>
    <t xml:space="preserve">Procuraduría General de la República </t>
  </si>
  <si>
    <t xml:space="preserve">Contraloría Interna </t>
  </si>
  <si>
    <t xml:space="preserve">Agencia Federal de Investigación </t>
  </si>
  <si>
    <t xml:space="preserve">Unidad de Operaciones </t>
  </si>
  <si>
    <t xml:space="preserve">Coordinación de Planeación, Desarrollo e Innovación Institucional </t>
  </si>
  <si>
    <t xml:space="preserve">Dirección General de Planeación e Innovación Institucional </t>
  </si>
  <si>
    <t xml:space="preserve">Dirección General de Políticas Públicas y Coordinación Interinstitucional </t>
  </si>
  <si>
    <t xml:space="preserve">Dirección General de Formación Profesional </t>
  </si>
  <si>
    <t xml:space="preserve">Dirección General de Coordinación de Servicios Periciales </t>
  </si>
  <si>
    <t xml:space="preserve">Dirección General de Constitucionalidad </t>
  </si>
  <si>
    <t xml:space="preserve">Dirección General de Normatividad </t>
  </si>
  <si>
    <t>Coordinación de Asuntos Internacionales y Agregadurías</t>
  </si>
  <si>
    <t>Dirección General del Servicio de Carrera de Procuración de Justicia Federal</t>
  </si>
  <si>
    <t xml:space="preserve">Subprocuraduría Jurídica y de Asuntos Internacionales </t>
  </si>
  <si>
    <t xml:space="preserve">Dirección General de Extradiciones y Asistencia Jurídica </t>
  </si>
  <si>
    <t xml:space="preserve">Dirección General de Cooperación Internacional </t>
  </si>
  <si>
    <t xml:space="preserve">Agregadurías </t>
  </si>
  <si>
    <t xml:space="preserve">Dirección General de Control de Averiguaciones Previas </t>
  </si>
  <si>
    <t xml:space="preserve">Dirección General de Control de Procesos Penales Federales </t>
  </si>
  <si>
    <t xml:space="preserve">Dirección General de Amparo </t>
  </si>
  <si>
    <t xml:space="preserve">Coordinación General de Delegaciones </t>
  </si>
  <si>
    <t xml:space="preserve">Delegación Estatal en Aguascalientes </t>
  </si>
  <si>
    <t xml:space="preserve">Delegación Estatal en Baja California </t>
  </si>
  <si>
    <t xml:space="preserve">Delegación Estatal en Campeche </t>
  </si>
  <si>
    <t xml:space="preserve">Delegación Estatal en Coahuila </t>
  </si>
  <si>
    <t xml:space="preserve">Delegación Estatal en Colima </t>
  </si>
  <si>
    <t xml:space="preserve">Delegación Estatal en Chiapas </t>
  </si>
  <si>
    <t xml:space="preserve">Delegación Estatal en Chihuahua </t>
  </si>
  <si>
    <t xml:space="preserve">Delegación Estatal en el DistritoFederal </t>
  </si>
  <si>
    <t xml:space="preserve">Delegación Estatal en Durango </t>
  </si>
  <si>
    <t xml:space="preserve">Delegación Estatal en Guanajuato </t>
  </si>
  <si>
    <t xml:space="preserve">Delegación Estatal en Guerrero </t>
  </si>
  <si>
    <t xml:space="preserve">Delegación Estatal en Hidalgo </t>
  </si>
  <si>
    <t xml:space="preserve">Delegación Estatal en Jalisco </t>
  </si>
  <si>
    <t xml:space="preserve">Delegación Estatal en México </t>
  </si>
  <si>
    <t xml:space="preserve">Delegación Estatal en Michoacán </t>
  </si>
  <si>
    <t>Delegación Estatal en Morelos</t>
  </si>
  <si>
    <t xml:space="preserve">Subprocuraduría de Control Regional, Procedimientos Penales y Amparo </t>
  </si>
  <si>
    <t xml:space="preserve">Delegación Estatal en Baja California Sur </t>
  </si>
  <si>
    <t xml:space="preserve">Delegación Estatal en Nayarit </t>
  </si>
  <si>
    <t xml:space="preserve">Delegación Estatal en Nuevo León </t>
  </si>
  <si>
    <t xml:space="preserve">Delegación Estatal en Oaxaca </t>
  </si>
  <si>
    <t xml:space="preserve">Delegación Estatal en Puebla </t>
  </si>
  <si>
    <t xml:space="preserve">Delegación Estatal en Querétaro </t>
  </si>
  <si>
    <t xml:space="preserve">Delegación Estatal en Quintana Roo </t>
  </si>
  <si>
    <t xml:space="preserve">Delegación Estatal en San Luis Potosí </t>
  </si>
  <si>
    <t xml:space="preserve">Delegación Estatal en Sinaloa </t>
  </si>
  <si>
    <t xml:space="preserve">Delegación Estatal en Sonora </t>
  </si>
  <si>
    <t xml:space="preserve">Delegación Estatal en Tabasco </t>
  </si>
  <si>
    <t xml:space="preserve">Delegación Estatal en Tamaulipas </t>
  </si>
  <si>
    <t xml:space="preserve">Delegación Estatal en Tlaxcala </t>
  </si>
  <si>
    <t xml:space="preserve">Delegación Estatal en Veracruz </t>
  </si>
  <si>
    <t xml:space="preserve">Delegación Estatal en Yucatán </t>
  </si>
  <si>
    <t xml:space="preserve">Delegación Estatal en Zacatecas </t>
  </si>
  <si>
    <t xml:space="preserve">Subprocuraduría de Investigación Especializada en Delincuencia Organizada </t>
  </si>
  <si>
    <t xml:space="preserve">Unidad Especializada en Investigación de Terrorismo, Acopio y Tráfico de Armas </t>
  </si>
  <si>
    <t xml:space="preserve">Unidad Especializada en Investigación de Delitos Contra la Salud </t>
  </si>
  <si>
    <t xml:space="preserve">Unidad Especializada en Investigaciónde Operaciones con Recursos de Procedencia Ilícita y de Falsificación o Alteración de Moneda </t>
  </si>
  <si>
    <t>Unidad Especializada en Investigación de Secuestros</t>
  </si>
  <si>
    <t xml:space="preserve">Dirección General de Promoción de la Cultura en Derechos Humanos, Atención a Quejas e Inspección </t>
  </si>
  <si>
    <t xml:space="preserve">Dirección General de Atención a Víctimas del Delito </t>
  </si>
  <si>
    <t xml:space="preserve">Dirección General de Prevención del Delito y Servicios a la Comunidad </t>
  </si>
  <si>
    <t>Dirección General de Recursos Materiales y Servicios Generales</t>
  </si>
  <si>
    <t>Unidad Especializada en Investigación de Delitos Contra los Derechos de Autor y la Propiedad Industrial</t>
  </si>
  <si>
    <t xml:space="preserve">Unidad Especializada en Investigación de Delitos Fiscales y Financieros </t>
  </si>
  <si>
    <t xml:space="preserve">Unidad Especializada en Investigación de Delitos Contra el Ambiente y Previstos en Leyes Especiales </t>
  </si>
  <si>
    <t xml:space="preserve">Dirección General de Programación, Organización y Presupuesto </t>
  </si>
  <si>
    <t xml:space="preserve">Dirección General de Telemática </t>
  </si>
  <si>
    <t xml:space="preserve">Dirección General de Servicios Aéreos </t>
  </si>
  <si>
    <t xml:space="preserve">Visitaduría General </t>
  </si>
  <si>
    <t xml:space="preserve">Dirección General de Visitaduría </t>
  </si>
  <si>
    <t xml:space="preserve">Centro Nacional de Planeación, Análisis e Información para el Combatea la Delincuencia </t>
  </si>
  <si>
    <t xml:space="preserve">C00 </t>
  </si>
  <si>
    <t xml:space="preserve">SKC </t>
  </si>
  <si>
    <t>Instituto Nacional de Ciencias Penales</t>
  </si>
  <si>
    <t xml:space="preserve">Dirección General de Supervisión e Inspección Interna para la Agencia Federal de Investigación </t>
  </si>
  <si>
    <t xml:space="preserve">Dirección General de Delitos Cometidos por Servidores Públicos de la Institución </t>
  </si>
  <si>
    <t xml:space="preserve">Centro de Evaluación y Desarrollo Humano </t>
  </si>
  <si>
    <t xml:space="preserve">Instituto de Capacitación y Profesionalización en Procuración de Justicia Federal </t>
  </si>
  <si>
    <t xml:space="preserve">Unidad de Asuntos Jurídicos </t>
  </si>
  <si>
    <t xml:space="preserve">Dirección General de Asuntos Internacionales </t>
  </si>
  <si>
    <t xml:space="preserve">Subsecretaría de Planeación Energética y Desarrollo Tecnológico </t>
  </si>
  <si>
    <t xml:space="preserve">Dirección General de Planeación Energética </t>
  </si>
  <si>
    <t xml:space="preserve">Subsecretaría de Electricidad </t>
  </si>
  <si>
    <t xml:space="preserve">Dirección General de Recursos Humanos, Innovación y Servicios </t>
  </si>
  <si>
    <t xml:space="preserve">Subsecretaría de Hidrocarburos </t>
  </si>
  <si>
    <t xml:space="preserve">Dirección General de Desarrollo Industrial de Hidrocarburos </t>
  </si>
  <si>
    <t>Dirección General de Gas L.P.</t>
  </si>
  <si>
    <t xml:space="preserve">Dirección General de Investigación, Desarrollo Tecnológico y Medio Ambiente </t>
  </si>
  <si>
    <t xml:space="preserve">Dirección General de Generación, Conducción y Transformación de Energía Eléctrica </t>
  </si>
  <si>
    <t xml:space="preserve">Dirección General de Distribución y Abastecimiento de Energía Eléctrica, y Recursos Nucleares </t>
  </si>
  <si>
    <t xml:space="preserve">Dirección General de Exploración y Explotación de Hidrocarburos </t>
  </si>
  <si>
    <t xml:space="preserve">Comisión Reguladora de Energía </t>
  </si>
  <si>
    <t xml:space="preserve">T0K </t>
  </si>
  <si>
    <t xml:space="preserve">Instituto de Investigaciones Eléctricas </t>
  </si>
  <si>
    <t xml:space="preserve">T0Q </t>
  </si>
  <si>
    <t xml:space="preserve">T1O </t>
  </si>
  <si>
    <t>Luz y Fuerza del Centro</t>
  </si>
  <si>
    <t xml:space="preserve">Comisión Nacional de Seguridad Nuclear y Salvaguardias </t>
  </si>
  <si>
    <t xml:space="preserve">Comisión Nacional para el Ahorro de Energía </t>
  </si>
  <si>
    <t xml:space="preserve">Instituto Nacional de Investigaciones Nucleares </t>
  </si>
  <si>
    <t xml:space="preserve">Unidad de Coordinación de Delegaciones </t>
  </si>
  <si>
    <t xml:space="preserve">Dirección General de Vinculación Interinstitucional </t>
  </si>
  <si>
    <t xml:space="preserve">Delegación SEDESOL en Campeche </t>
  </si>
  <si>
    <t xml:space="preserve">Delegación SEDESOL en Coahuila </t>
  </si>
  <si>
    <t>Presupuesto aprobado para la Secretaría de Agricultura, Ganadería, Desarrollo Rural, Pesca y Alimentación, por unidades responsables, 2006 2008. (Pesos y variación real).</t>
  </si>
  <si>
    <t>Presupuesto aprobado para Comunicaciones y Trasporte, por unidades responsables, 2006 2008. (Pesos y variación real).</t>
  </si>
  <si>
    <t>Presupuesto aprobado para Economía, por unidades responsables, 2006 2008. (Pesos y variación real).</t>
  </si>
  <si>
    <t>Presupuesto aprobado para Educación Pública, por unidades responsables, 2006 2008. (Pesos y variación real).</t>
  </si>
  <si>
    <t>Presupuesto aprobado para la Secretaría de Salud, por unidades responsables, 2006 2008. (Pesos y variación real).</t>
  </si>
  <si>
    <t>Presupuesto aprobado para la Marina, por unidades responsables, 2006 2008. (Pesos y variación real).</t>
  </si>
  <si>
    <t>Presupuesto aprobado para la Secretaría del Trabajo y la Prevision Social, por unidades responsables, 2006 2008. (Pesos y variación real).</t>
  </si>
  <si>
    <t xml:space="preserve">Delegación SEDESOL en Colima </t>
  </si>
  <si>
    <t xml:space="preserve">Delegación SEDESOL en Chiapas </t>
  </si>
  <si>
    <t xml:space="preserve">Delegación SEDESOL en Chihuahua </t>
  </si>
  <si>
    <t xml:space="preserve">Delegación SEDESOL en Durango </t>
  </si>
  <si>
    <t xml:space="preserve">Delegación SEDESOL en Guanajuato </t>
  </si>
  <si>
    <t xml:space="preserve">Delegación SEDESOL en Guerrero </t>
  </si>
  <si>
    <t xml:space="preserve">Delegación SEDESOL en Hidalgo </t>
  </si>
  <si>
    <t xml:space="preserve">Delegación SEDESOL en Jalisco </t>
  </si>
  <si>
    <t xml:space="preserve">Delegación SEDESOL en México </t>
  </si>
  <si>
    <t xml:space="preserve">Delegación SEDESOL en Michoacán </t>
  </si>
  <si>
    <t xml:space="preserve">Delegación SEDESOL en Morelos </t>
  </si>
  <si>
    <t>Delegación SEDESOL en Nayarit</t>
  </si>
  <si>
    <t xml:space="preserve">Delegación SEDESOL en Aguascalientes </t>
  </si>
  <si>
    <t xml:space="preserve">Delegación SEDESOL en Baja California </t>
  </si>
  <si>
    <t xml:space="preserve">Delegación SEDESOL en Baja California Sur </t>
  </si>
  <si>
    <t xml:space="preserve">Delegación SEDESOL en Nuevo León </t>
  </si>
  <si>
    <t xml:space="preserve">Delegación SEDESOL en Oaxaca </t>
  </si>
  <si>
    <t xml:space="preserve">Delegación SEDESOL en Puebla </t>
  </si>
  <si>
    <t xml:space="preserve">Delegación SEDESOL en Querétaro </t>
  </si>
  <si>
    <t xml:space="preserve">Delegación SEDESOL en Sinaloa </t>
  </si>
  <si>
    <t xml:space="preserve">Delegación SEDESOL en Sonora </t>
  </si>
  <si>
    <t xml:space="preserve">Delegación SEDESOL en Tabasco </t>
  </si>
  <si>
    <t xml:space="preserve">Delegación SEDESOL en Tamaulipas </t>
  </si>
  <si>
    <t xml:space="preserve">Delegación SEDESOL en Tlaxcala </t>
  </si>
  <si>
    <t xml:space="preserve">Delegación SEDESOL en Veracruz </t>
  </si>
  <si>
    <t xml:space="preserve">Delegación SEDESOL en Yucatán </t>
  </si>
  <si>
    <t xml:space="preserve">Delegación SEDESOL en Zacatecas </t>
  </si>
  <si>
    <t xml:space="preserve">Dirección General de Políticas Sociales </t>
  </si>
  <si>
    <t xml:space="preserve">Unidad de Microrregiones </t>
  </si>
  <si>
    <t xml:space="preserve">Dirección General de Atención a Grupos Prioritarios </t>
  </si>
  <si>
    <t xml:space="preserve">Dirección General de Seguimiento </t>
  </si>
  <si>
    <t xml:space="preserve">Delegación SEDESOL en Quintana Roo </t>
  </si>
  <si>
    <t xml:space="preserve">Delegación SEDESOL en San Luis Potosí </t>
  </si>
  <si>
    <t>Coordinación de Asesores</t>
  </si>
  <si>
    <t>Oficina de la Presidencia de la República</t>
  </si>
  <si>
    <t>J0U</t>
  </si>
  <si>
    <t>Caminos y Puentes Federales de Ingresos y Servicios Conexos</t>
  </si>
  <si>
    <t>J3A</t>
  </si>
  <si>
    <t>J3E</t>
  </si>
  <si>
    <t>JZL</t>
  </si>
  <si>
    <t>Aeropuertos y Servicios Auxiliares</t>
  </si>
  <si>
    <t>KDN</t>
  </si>
  <si>
    <t>K2W</t>
  </si>
  <si>
    <t>Segunda Sala Regional del Golfo, con sede en la Ciudad de Jalapa, Ver.</t>
  </si>
  <si>
    <t>Dirección General de Asuntos Internacionales</t>
  </si>
  <si>
    <t>Subsecretaría de Prevención Vinculación y Derechos Humanos</t>
  </si>
  <si>
    <t>Dirección General de Vinculación y Participación Ciudadana</t>
  </si>
  <si>
    <t>Dirección General de Prevención del Delito</t>
  </si>
  <si>
    <t>Dirección General de Derechos Humanos</t>
  </si>
  <si>
    <t>Dirección General de Seguridad Privada</t>
  </si>
  <si>
    <t>Dirección General de Sistemas Administrativos</t>
  </si>
  <si>
    <t>Subsecretaría de Evaluación y Desarrollo Institucional</t>
  </si>
  <si>
    <t>Dirección General de Planeación y Evaluación</t>
  </si>
  <si>
    <t>Coordinación General de la Plataforma México</t>
  </si>
  <si>
    <t>Subsecretaría del Sistema Penitenciario Federal</t>
  </si>
  <si>
    <t>2008 1/</t>
  </si>
  <si>
    <t>2006 2/</t>
  </si>
  <si>
    <t>2007 1/</t>
  </si>
  <si>
    <t>2007 2/</t>
  </si>
  <si>
    <r>
      <t>1/</t>
    </r>
    <r>
      <rPr>
        <sz val="8"/>
        <rFont val="Arial"/>
        <family val="2"/>
      </rPr>
      <t xml:space="preserve"> Corresponde al Proyecto de Presupuesto de Egresos de la Federación propuesta por el Ejecutivo Federal y está sujeta a las modificaciones que le realice la Cámara de Diputados.</t>
    </r>
  </si>
  <si>
    <t>Auditoria Superior de la Federación</t>
  </si>
  <si>
    <t xml:space="preserve">Subsecretaría de Desarrollo Social y Humano </t>
  </si>
  <si>
    <t xml:space="preserve">Dirección General de Opciones Productivas </t>
  </si>
  <si>
    <t xml:space="preserve">Dirección General de Desarrollo Urbano y Suelo </t>
  </si>
  <si>
    <t xml:space="preserve">Unidad de Programas de Atención dela Pobreza Urbana </t>
  </si>
  <si>
    <t xml:space="preserve">Dirección General de Desarrollo Territorial </t>
  </si>
  <si>
    <t xml:space="preserve">Dirección General de Recursos Materiales </t>
  </si>
  <si>
    <t xml:space="preserve">Dirección General de Informática </t>
  </si>
  <si>
    <t xml:space="preserve">Dirección General de Organización </t>
  </si>
  <si>
    <t xml:space="preserve">Unidad del Abogado General y Comisionado para la Transparencia </t>
  </si>
  <si>
    <t xml:space="preserve">Dirección General de Normatividad y Asuntos Contenciosos </t>
  </si>
  <si>
    <t xml:space="preserve">Subsecretaría de Prospectiva, Planeación y Evaluación </t>
  </si>
  <si>
    <t xml:space="preserve">Dirección General de Evaluación y Monitoreo de los Programas Sociales </t>
  </si>
  <si>
    <t xml:space="preserve">Dirección General de Análisis y Prospectiva </t>
  </si>
  <si>
    <t xml:space="preserve">Dirección General de Geoestadística y Padrones de Beneficiarios </t>
  </si>
  <si>
    <t>Unidad de Planeación y Relaciones Internacionales</t>
  </si>
  <si>
    <t xml:space="preserve">Comisión Nacional de Fomento a la Vivienda </t>
  </si>
  <si>
    <t>HAS</t>
  </si>
  <si>
    <t>HDA</t>
  </si>
  <si>
    <t xml:space="preserve">Comisión Nacional de Vivienda </t>
  </si>
  <si>
    <t xml:space="preserve">Fondo Especial para Financiamientos Agropecuarios </t>
  </si>
  <si>
    <t xml:space="preserve">J3L </t>
  </si>
  <si>
    <t xml:space="preserve">Ferrocarril del Istmo de Tehuantepec,S.A. de C.V. </t>
  </si>
  <si>
    <t xml:space="preserve">J3C </t>
  </si>
  <si>
    <t xml:space="preserve">Administración Portuaria Integral de Puerto Madero, S.A. de C.V. </t>
  </si>
  <si>
    <t xml:space="preserve">Instituto Nacional de Desarrollo Social </t>
  </si>
  <si>
    <t xml:space="preserve">G00 </t>
  </si>
  <si>
    <t xml:space="preserve">Coordinación Nacional del Programa de Desarrollo Humano Oportunidades </t>
  </si>
  <si>
    <t xml:space="preserve">Instituto Nacional de las Personas Adultas Mayores </t>
  </si>
  <si>
    <t xml:space="preserve">VQZ </t>
  </si>
  <si>
    <t xml:space="preserve">VSS </t>
  </si>
  <si>
    <t xml:space="preserve">Diconsa, S.A. de C.V. </t>
  </si>
  <si>
    <t xml:space="preserve">VST </t>
  </si>
  <si>
    <t xml:space="preserve">Liconsa, S.A. de C.V. </t>
  </si>
  <si>
    <t xml:space="preserve">VYF </t>
  </si>
  <si>
    <t xml:space="preserve">Fideicomiso Fondo Nacional de Habitaciones Populares </t>
  </si>
  <si>
    <t xml:space="preserve">VZG </t>
  </si>
  <si>
    <t xml:space="preserve">V3A </t>
  </si>
  <si>
    <t xml:space="preserve">Consejo Nacional de Evaluación de la Política de Desarrollo Social </t>
  </si>
  <si>
    <t>Fondo Nacional para el Fomento de las Artesanías</t>
  </si>
  <si>
    <t xml:space="preserve">Subsecretaría de Operación Turística </t>
  </si>
  <si>
    <t xml:space="preserve">Dirección General de Desarrollo de Productos Turísticos </t>
  </si>
  <si>
    <t xml:space="preserve">Dirección General de Desarrollo de la Cultura Turística </t>
  </si>
  <si>
    <t xml:space="preserve">Dirección General de Desarrollo Institucional y Coordinación Sectorial </t>
  </si>
  <si>
    <t xml:space="preserve">Dirección General de Servicios al Turista </t>
  </si>
  <si>
    <t xml:space="preserve">Subsecretaría de Planeación Turística </t>
  </si>
  <si>
    <t>Dirección General de Planeación Estratégica y Política Sectorial</t>
  </si>
  <si>
    <t xml:space="preserve">Dirección General de Programas Regionales </t>
  </si>
  <si>
    <t xml:space="preserve">Dirección General de Mejora Regulatoria </t>
  </si>
  <si>
    <t xml:space="preserve">Dirección General de Información y Análisis </t>
  </si>
  <si>
    <t>Centro de Estudios Superiores de Turismo</t>
  </si>
  <si>
    <t>FONATUR-BMO, S.A. de C.V.</t>
  </si>
  <si>
    <t xml:space="preserve">W3H </t>
  </si>
  <si>
    <t xml:space="preserve">W3N </t>
  </si>
  <si>
    <t>Fondo Nacional de Fomento al Turismo</t>
  </si>
  <si>
    <t xml:space="preserve">W3J </t>
  </si>
  <si>
    <t xml:space="preserve">Consejo de Promoción Turística de México, S.A. de C.V. </t>
  </si>
  <si>
    <t xml:space="preserve">Presidencia del Consejo General </t>
  </si>
  <si>
    <t xml:space="preserve">Consejeros Electorales </t>
  </si>
  <si>
    <t xml:space="preserve">Secretaría Ejecutiva </t>
  </si>
  <si>
    <t xml:space="preserve">Coordinación Nacional de Comunicación Social </t>
  </si>
  <si>
    <t xml:space="preserve">Coordinación de Asuntos Internacionales </t>
  </si>
  <si>
    <t xml:space="preserve">Dirección del Secretariado </t>
  </si>
  <si>
    <t xml:space="preserve">Dirección Jurídica </t>
  </si>
  <si>
    <t xml:space="preserve">Unidad de Servicios de Informática </t>
  </si>
  <si>
    <t xml:space="preserve">Centro para el Desarrollo Democrático </t>
  </si>
  <si>
    <t xml:space="preserve">Dirección Ejecutiva de Administración </t>
  </si>
  <si>
    <t xml:space="preserve">Coordinación del Voto de los Mexicanos Residentes en el Extranjero </t>
  </si>
  <si>
    <t xml:space="preserve">Juntas Locales </t>
  </si>
  <si>
    <t>Juntas Distritales</t>
  </si>
  <si>
    <t xml:space="preserve">Dirección Ejecutiva de Prerrogativas y Partidos Políticos </t>
  </si>
  <si>
    <t xml:space="preserve">Dirección Ejecutiva del Registro Federal de Electores </t>
  </si>
  <si>
    <t xml:space="preserve">Dirección Ejecutiva del Servicio Profesional Electoral </t>
  </si>
  <si>
    <t xml:space="preserve">Dirección Ejecutiva de Capacitación Electoral y Educación Cívica </t>
  </si>
  <si>
    <t xml:space="preserve">Servicios de Información y Documentación </t>
  </si>
  <si>
    <t xml:space="preserve">Subsecretaría de Atención Ciudadana y Normatividad </t>
  </si>
  <si>
    <t xml:space="preserve">Dirección General de Atención Ciudadana </t>
  </si>
  <si>
    <t xml:space="preserve">Dirección General de Inconformidades </t>
  </si>
  <si>
    <t>Dirección General de Información e Integración</t>
  </si>
  <si>
    <t xml:space="preserve">Unidad de Vinculación para la Transparencia </t>
  </si>
  <si>
    <t>Subsecretaría de Estrategia e Inteligencia Policial</t>
  </si>
  <si>
    <t xml:space="preserve">Subsecretaría de Desarrollo Urbano y Ordenación del Territorio </t>
  </si>
  <si>
    <t>Dirección General de Equipamiento en Infraestructura en Zonas Urbano-Marginadas</t>
  </si>
  <si>
    <t xml:space="preserve">Subsecretaría de Innovación y Calidad ( oficialía Mayor) </t>
  </si>
  <si>
    <t xml:space="preserve">Dirección Ejecutiva de Organización Electoral </t>
  </si>
  <si>
    <t xml:space="preserve">Secretaría Ejecutiva de la Com. Intersecretarial para la Transparencia y el Combate a la Corrupción en la Admón. Púb. Fed. </t>
  </si>
  <si>
    <t xml:space="preserve">Subsecretaría de Control y Auditoria dela Gestión Pública </t>
  </si>
  <si>
    <t xml:space="preserve">Unidad de Auditoria Gubernamental </t>
  </si>
  <si>
    <t xml:space="preserve">Dirección General de Auditorias Externas </t>
  </si>
  <si>
    <t xml:space="preserve">Primera Sala Regional de Oriente, con cede en Puebla, Pue. </t>
  </si>
  <si>
    <t xml:space="preserve">Sala Regional del Noroeste II, con sede en Ciudad Obregón, Son. </t>
  </si>
  <si>
    <t xml:space="preserve">Primera Sala Regional del Noreste, con sede en Garza García, N. L. </t>
  </si>
  <si>
    <t xml:space="preserve">Primera Sala Regional del Sureste, con sede en Oaxaca, Oax. </t>
  </si>
  <si>
    <t xml:space="preserve">Primera Sala Regional Hidalgo-México, con sede en Tlalnepantla, Méx. </t>
  </si>
  <si>
    <t xml:space="preserve">Sala Regional del Pacífico-Centro, con cede en la Ciudad de Morelia, Estado de Michoacán. </t>
  </si>
  <si>
    <t xml:space="preserve">Segunda Sala Regional Hidalgo-México, con sede en Tlalnepantla, Méx.. </t>
  </si>
  <si>
    <t xml:space="preserve">Segunda Sala Regional del Noreste, con sede en Monterrey, N. L. </t>
  </si>
  <si>
    <t xml:space="preserve">Segunda Sala Regional de Oriente, con sede en Puebla, Pue. </t>
  </si>
  <si>
    <t xml:space="preserve">Tercera Sala Regional Hidalgo-México, con sede en Tlalnepantla, Méx.. </t>
  </si>
  <si>
    <t xml:space="preserve">Tercera Sala Regional del Norte-Centro II, con cede en la Ciudad de Torreón, Edo. de Coahuila. </t>
  </si>
  <si>
    <t xml:space="preserve">Tercera Sala Regional del Occidente, con cede en la Ciudad de Guadalajara, Edo. de Jalisco. </t>
  </si>
  <si>
    <t xml:space="preserve">Tercera Sala Regional del Oriente, con cede en la Ciudad de Puebla, Edo. de Puebla. </t>
  </si>
  <si>
    <t xml:space="preserve">Dirección General de Planeación y Análisis </t>
  </si>
  <si>
    <t>Dirección General de Coordinación y Desarrollo de Policías Estatales y Municipales</t>
  </si>
  <si>
    <t>Dirección General de Profesionalización y Normatividad de carrera Policial</t>
  </si>
  <si>
    <t>Dirección General de Normatividad y Desarrollo Penitenciario</t>
  </si>
  <si>
    <t>Dirección General de Traslado de reos y Seguridad Penitenciaria</t>
  </si>
  <si>
    <t xml:space="preserve">Centro de Investigaciones en Óptica, A.C. </t>
  </si>
  <si>
    <t xml:space="preserve">Instituto Nacional de Astrofísica, Óptica y Electrónica </t>
  </si>
  <si>
    <t xml:space="preserve">Coordinación General de Órganos de Vigilancia y Control </t>
  </si>
  <si>
    <t xml:space="preserve">Unidad de Control y Evaluación de la Gestión Pública </t>
  </si>
  <si>
    <t xml:space="preserve">Dirección General de Operación Regional y Contraloría Social </t>
  </si>
  <si>
    <t>AYG</t>
  </si>
  <si>
    <t>HDB</t>
  </si>
  <si>
    <t>MGH</t>
  </si>
  <si>
    <t>V00</t>
  </si>
  <si>
    <t xml:space="preserve">M7F </t>
  </si>
  <si>
    <t>NEF</t>
  </si>
  <si>
    <t xml:space="preserve">Unidad de Normatividad de Adquisiciones, Obras Públicas, Servicios y Patrimonio Federal </t>
  </si>
  <si>
    <t xml:space="preserve">Dirección General de Responsabilidades y Situación Patrimonial </t>
  </si>
  <si>
    <t xml:space="preserve">Subsecretaría de la Función Pública </t>
  </si>
  <si>
    <t xml:space="preserve">Dirección General de Eficiencia Administrativa y Buen Gobierno </t>
  </si>
  <si>
    <t xml:space="preserve">Dirección General de Evaluación de Sistemas de Profesionalización </t>
  </si>
  <si>
    <t>Dirección General de Modernización</t>
  </si>
  <si>
    <t>Dirección General de Atención a Instituciones Públicas en Recursos  Humanos</t>
  </si>
  <si>
    <t xml:space="preserve">Unidad de Recursos Humanos y Profesionalización de la Administración Pública Federal  </t>
  </si>
  <si>
    <t xml:space="preserve">Unidad de Gobierno Electrónico y Política de Tecnologías de la Información </t>
  </si>
  <si>
    <t xml:space="preserve">Dirección General de Simplificación Regulatoria </t>
  </si>
  <si>
    <t xml:space="preserve">Dirección General de Planeación, Organización y Compensaciones de la Administración Pública Federal </t>
  </si>
  <si>
    <t xml:space="preserve">Dirección General de Ingreso, Capacitación y Certificación </t>
  </si>
  <si>
    <t>Instituto de Administración y Avalúos de Bienes Nacionales</t>
  </si>
  <si>
    <t xml:space="preserve">Tribunal Superior Agrario </t>
  </si>
  <si>
    <t xml:space="preserve">Tribunales Unitarios Agrarios </t>
  </si>
  <si>
    <t xml:space="preserve">Tribunal Federal de Justicia Fiscal y Administrativa con sede en el Distrito Federal </t>
  </si>
  <si>
    <t xml:space="preserve">Primera Sala Regional del Norte Centro II, con sede en Torreón, Coah. </t>
  </si>
  <si>
    <t xml:space="preserve">Primera Sala Regional de Occidente, con sede en Guadalajara, Jal. </t>
  </si>
  <si>
    <t xml:space="preserve">Sala Regional del Centro III, con sede en Celaya, Gto. </t>
  </si>
  <si>
    <t xml:space="preserve">Primera Sala Regional Peninsular, con sede en Mérida, Yuc. </t>
  </si>
  <si>
    <t xml:space="preserve">Sala Regional del Pacífico, con sede en Acapulco, Gro. </t>
  </si>
  <si>
    <t xml:space="preserve">Sala Regional del Centro II, con sede en Querétaro, Qro. </t>
  </si>
  <si>
    <t xml:space="preserve">Sala Regional del Noroeste I, con sede en Tijuana, B. C. </t>
  </si>
  <si>
    <t xml:space="preserve">Segunda Sala Regional de Occidente, con sede en Guadalajara, Jal. </t>
  </si>
  <si>
    <t xml:space="preserve">Sala Regional del Norte Centro I, con sede en Chihuahua, Chih. </t>
  </si>
  <si>
    <t>Sala Regional del Golfo, con sede en Jalapa, Ver.</t>
  </si>
  <si>
    <t xml:space="preserve">Sala Regional del Centro I, con sede en Aguascalientes, Ags. </t>
  </si>
  <si>
    <t xml:space="preserve">Sala Regional del Noroeste III, con sede en Culiacán, Sin. </t>
  </si>
  <si>
    <t xml:space="preserve">Segunda Sala Regional del Norte Centro II, con sede en Torreón, Coah. </t>
  </si>
  <si>
    <t xml:space="preserve">Sala Regional del Golfo Norte, con sede en Ciudad Victoria, Tamps. </t>
  </si>
  <si>
    <t xml:space="preserve">Sala Regional Chiapas-Tabasco, con sede en Tuxtla Gutiérrez, Chiapas </t>
  </si>
  <si>
    <t xml:space="preserve">Sala Regional del Caribe, con sede en Cancún, Quintana Roo </t>
  </si>
  <si>
    <t xml:space="preserve">Presidencia </t>
  </si>
  <si>
    <t xml:space="preserve">Primera Visitaduría General </t>
  </si>
  <si>
    <t xml:space="preserve">Segunda Visitaduría General </t>
  </si>
  <si>
    <t xml:space="preserve">Tercera Visitaduría General </t>
  </si>
  <si>
    <t xml:space="preserve">Cuarta Visitaduría General </t>
  </si>
  <si>
    <t xml:space="preserve">Coordinación General de Comunicación y Proyectos </t>
  </si>
  <si>
    <t xml:space="preserve">Dirección General del Centro Nacional de Derechos Humanos </t>
  </si>
  <si>
    <r>
      <t>2/</t>
    </r>
    <r>
      <rPr>
        <sz val="8"/>
        <rFont val="Arial"/>
        <family val="2"/>
      </rPr>
      <t xml:space="preserve"> Corresponde al Presupuesto de Egresos de la Federación aprobado por la Cámara de Diputados.</t>
    </r>
  </si>
  <si>
    <t xml:space="preserve">Dirección General de Información Automatizada </t>
  </si>
  <si>
    <t xml:space="preserve">Secretaría de Administración </t>
  </si>
  <si>
    <t>Quinta Visitaduría General</t>
  </si>
  <si>
    <t xml:space="preserve">Secretaría Técnica del Consejo Consultivo </t>
  </si>
  <si>
    <t xml:space="preserve">Dirección General de Quejas y Orientación </t>
  </si>
  <si>
    <t xml:space="preserve">Coordinación General de Asuntos Jurídicos </t>
  </si>
  <si>
    <t xml:space="preserve">Coordinación General de Asuntos Internos </t>
  </si>
  <si>
    <t xml:space="preserve">Subsecretaría de Política Criminal </t>
  </si>
  <si>
    <t xml:space="preserve">Coordinación General de Política Criminal </t>
  </si>
  <si>
    <t xml:space="preserve">Coordinación General de Servicios de Asistencia Judicial y Ministerial </t>
  </si>
  <si>
    <t xml:space="preserve">Coordinación General de Información Criminal Estratégica </t>
  </si>
  <si>
    <t xml:space="preserve">Dirección General de Atención a Víctimas </t>
  </si>
  <si>
    <t xml:space="preserve">Dirección General de Desarrollo Tecnológico </t>
  </si>
  <si>
    <t xml:space="preserve">Subsecretaría de Prevención y Participación Ciudadana </t>
  </si>
  <si>
    <t xml:space="preserve">Coordinación General de Participación Ciudadana y Derechos Humanos </t>
  </si>
  <si>
    <t xml:space="preserve">Dirección General de Registro y Supervisión a Empresas y Servicios de Seguridad Privada </t>
  </si>
  <si>
    <t xml:space="preserve">Dirección General de Administración y Formación de Recursos Humanos </t>
  </si>
  <si>
    <t>Dirección General de Obras Públicas y Servicios</t>
  </si>
  <si>
    <t xml:space="preserve">Dirección General de Evaluación, Transparencia y Mejora Regulatoria </t>
  </si>
  <si>
    <t xml:space="preserve">Unidad de Transparencia, Innovación y Calidad </t>
  </si>
  <si>
    <t>Dirección General de Innovación y Calidad</t>
  </si>
  <si>
    <t xml:space="preserve">Consejo de Menores </t>
  </si>
  <si>
    <t xml:space="preserve">Policía Federal Preventiva </t>
  </si>
  <si>
    <t>Prevención y Readaptación Social</t>
  </si>
  <si>
    <t xml:space="preserve">Secretariado Ejecutivo del Sistema Nacional de Seguridad Pública </t>
  </si>
  <si>
    <t xml:space="preserve">Dirección General de Control, Seguimiento y Evaluación de Gestión </t>
  </si>
  <si>
    <t xml:space="preserve">Consejería Jurídica del Ejecutivo Federal </t>
  </si>
  <si>
    <t xml:space="preserve">Dirección General de Mejora Administrativa y de Innovación Institucional </t>
  </si>
  <si>
    <t xml:space="preserve">90C </t>
  </si>
  <si>
    <t xml:space="preserve">90E </t>
  </si>
  <si>
    <t xml:space="preserve">90G </t>
  </si>
  <si>
    <t xml:space="preserve">CIATEC, A.C. </t>
  </si>
  <si>
    <t xml:space="preserve">90I </t>
  </si>
  <si>
    <t xml:space="preserve">90K </t>
  </si>
  <si>
    <t xml:space="preserve">90M </t>
  </si>
  <si>
    <t xml:space="preserve">90O </t>
  </si>
  <si>
    <t xml:space="preserve">90Q </t>
  </si>
  <si>
    <t xml:space="preserve">90S </t>
  </si>
  <si>
    <t xml:space="preserve">90U </t>
  </si>
  <si>
    <t xml:space="preserve">90W </t>
  </si>
  <si>
    <t xml:space="preserve">90X </t>
  </si>
  <si>
    <t xml:space="preserve">90Y </t>
  </si>
  <si>
    <t xml:space="preserve">91C </t>
  </si>
  <si>
    <t xml:space="preserve">El Colegio de la Frontera Norte, A.C. </t>
  </si>
  <si>
    <t xml:space="preserve">91E </t>
  </si>
  <si>
    <t xml:space="preserve">El Colegio de la Frontera Sur </t>
  </si>
  <si>
    <t xml:space="preserve">91I </t>
  </si>
  <si>
    <t xml:space="preserve">El Colegio de Michoacán, A.C. </t>
  </si>
  <si>
    <t xml:space="preserve">91K </t>
  </si>
  <si>
    <t xml:space="preserve">El Colegio de San Luis, A.C. </t>
  </si>
  <si>
    <t xml:space="preserve">91O </t>
  </si>
  <si>
    <t xml:space="preserve">90A </t>
  </si>
  <si>
    <t xml:space="preserve">Centro de Investigación en Geografía y Geomática "Ing. Jorge L. Tamayo", A.C. </t>
  </si>
  <si>
    <t xml:space="preserve">Centro de Investigación en Matemáticas, A.C. </t>
  </si>
  <si>
    <t xml:space="preserve">Centro de Investigación en Materiales Avanzados, S.C. </t>
  </si>
  <si>
    <t xml:space="preserve">Centro de Investigación y Asistencia en Tecnología y Diseño del Estado de Jalisco, A.C. </t>
  </si>
  <si>
    <t xml:space="preserve">Centro de Investigaciones Biológicas del Noroeste, S.C. </t>
  </si>
  <si>
    <t xml:space="preserve">Centro de Investigación Científica de Yucatán, A.C. </t>
  </si>
  <si>
    <t xml:space="preserve">Centro de Investigaciones y Estudios Superiores en Antropología Social </t>
  </si>
  <si>
    <t xml:space="preserve">Centro de Investigaciones en Química Aplicada </t>
  </si>
  <si>
    <t xml:space="preserve">Consejo Nacional de Ciencia y Tecnología </t>
  </si>
  <si>
    <t xml:space="preserve">CIATEQ, A.C. Centro de Tecnología Avanzada </t>
  </si>
  <si>
    <t>Fondo para el Desarrollo de Recursos Humanos</t>
  </si>
  <si>
    <t xml:space="preserve">Instituto de Ecología, A.C. </t>
  </si>
  <si>
    <t xml:space="preserve">91S </t>
  </si>
  <si>
    <t xml:space="preserve">91U </t>
  </si>
  <si>
    <t xml:space="preserve">91W </t>
  </si>
  <si>
    <t xml:space="preserve">9ZU </t>
  </si>
  <si>
    <t xml:space="preserve">9ZW </t>
  </si>
  <si>
    <t xml:space="preserve">9ZY </t>
  </si>
  <si>
    <t xml:space="preserve">91Q </t>
  </si>
  <si>
    <t xml:space="preserve">Instituto de Investigaciones Doctor José María Luis Mora </t>
  </si>
  <si>
    <t xml:space="preserve">Instituto Potosino de Investigación Científica y Tecnológica, A.C. </t>
  </si>
  <si>
    <t xml:space="preserve">Centro de Ingeniería y Desarrollo Industrial </t>
  </si>
  <si>
    <t xml:space="preserve">Centro de Investigación Científica y de Educación Superior de Ensenada, Baja California </t>
  </si>
  <si>
    <t>Centro de Investigación en Alimentación y Desarrollo, A.C.</t>
  </si>
  <si>
    <t>Secretaria  particular</t>
  </si>
  <si>
    <t>Coordinacion General de Administracion</t>
  </si>
  <si>
    <t>Estado Mayor Presidencial</t>
  </si>
  <si>
    <t>Coordinacion General de Transporte Aereo Presidencial</t>
  </si>
  <si>
    <t>Consejo de la Judicatura Federal</t>
  </si>
  <si>
    <t>Sala Superior</t>
  </si>
  <si>
    <t>Salas Regionales</t>
  </si>
  <si>
    <t>A00</t>
  </si>
  <si>
    <t>B00</t>
  </si>
  <si>
    <t>C00</t>
  </si>
  <si>
    <t>D00</t>
  </si>
  <si>
    <t>F00</t>
  </si>
  <si>
    <t>G00</t>
  </si>
  <si>
    <t>H00</t>
  </si>
  <si>
    <t>I00</t>
  </si>
  <si>
    <t>K00</t>
  </si>
  <si>
    <t>M00</t>
  </si>
  <si>
    <t>N00</t>
  </si>
  <si>
    <t>Q00</t>
  </si>
  <si>
    <t>E0A</t>
  </si>
  <si>
    <t>SECRETARIA</t>
  </si>
  <si>
    <t>Coordinacion General de Proteccion Civil</t>
  </si>
  <si>
    <t>Direccion General de Proteccion Civil</t>
  </si>
  <si>
    <t>Unidad de Contraloria Interna</t>
  </si>
  <si>
    <t>Direccion General para el Fondo de Desastres  Naturales</t>
  </si>
  <si>
    <t>Subsecretaria de Desarrollo</t>
  </si>
  <si>
    <t>Unidad de Gobierno</t>
  </si>
  <si>
    <t>Unidad para la atencion de Organizaciones Sociales</t>
  </si>
  <si>
    <t>Unidad de Enlace Legislativo</t>
  </si>
  <si>
    <t>Subsecretaria de Enlace Legislativo</t>
  </si>
  <si>
    <t>Direccion General de Estudios Legislativos</t>
  </si>
  <si>
    <t>Direccion General de Informacion Legislativa</t>
  </si>
  <si>
    <t>Subsecretaria de Poblacion, Migracion y Asuntos Religiosos</t>
  </si>
  <si>
    <t>Direccion General del Registro Nacional de Poblacion e Identificacion Personal</t>
  </si>
  <si>
    <t>Unidad para el Desarrollo Politico</t>
  </si>
  <si>
    <t>Direccion General de Cultura Democratica y Fomento Civico</t>
  </si>
  <si>
    <t>Subsecretaria de Normatividad de Medios</t>
  </si>
  <si>
    <t>Direccion General de Radio, Television y Cinematografia</t>
  </si>
  <si>
    <t>Direccion General de Normatividad de Comunicación</t>
  </si>
  <si>
    <t>Direccion General de Medios Impresos</t>
  </si>
  <si>
    <t>Oficialia Mayor</t>
  </si>
  <si>
    <t>Direccion General de Recursos Humanos</t>
  </si>
  <si>
    <t>Direccion General de Programacion y Presupuesto</t>
  </si>
  <si>
    <t>Direccion General de Recursos Materiales y Servicios Generales</t>
  </si>
  <si>
    <t>Direccion General de Tecnologias de la Informacion</t>
  </si>
  <si>
    <t>Subsecretaria de Asuntos Juridicos y Derechos Humanos</t>
  </si>
  <si>
    <t xml:space="preserve">Unidad de Asuntos Juridicos </t>
  </si>
  <si>
    <t>Unidad para la Promocion y Defensa de los Derechos Humanos</t>
  </si>
  <si>
    <t>Direccion General de Compilacion y Consulta del Orden Juridico Nacional</t>
  </si>
  <si>
    <t>Intituto Nacional para el Federalismo y el Desarrollo Municipal</t>
  </si>
  <si>
    <t>Archivo General de la Nacion</t>
  </si>
  <si>
    <t>Comision para Prevenir y Erradicar la Violencia contra las Mujeres en Ciudad Juarez</t>
  </si>
  <si>
    <t>Secretaria General del Consejo Nacional de Poblacion</t>
  </si>
  <si>
    <t>Centro Nacional de Prevencion de Desastres</t>
  </si>
  <si>
    <t>Centro de Investigacion y Seguridad Nacional</t>
  </si>
  <si>
    <t>Instituto Nacional de Migracion</t>
  </si>
  <si>
    <t>Secretaria Tecnica de la Comision Calificadora de Publicaciones y Revistas Ilustradas</t>
  </si>
  <si>
    <t xml:space="preserve">Coordinacion General de la Comision Mexicana de Ayuda a Refugiados </t>
  </si>
  <si>
    <t>Centro de Produccion de Programas Informativos y Especiales</t>
  </si>
  <si>
    <t>ENTIDADES APOYADAS</t>
  </si>
  <si>
    <t>Notimex S.A de C.V</t>
  </si>
  <si>
    <t>Consejo Nacional para Prevenir la Discriminacion</t>
  </si>
  <si>
    <t>ORGANOS ADMINISTRATIVOS DESCONCENTRADOS</t>
  </si>
  <si>
    <t>J00</t>
  </si>
  <si>
    <t>Direccion General de Comunicación Social</t>
  </si>
  <si>
    <t>Coordinacion General Plan Puebla-Panama</t>
  </si>
  <si>
    <t>Organo Interno de Control</t>
  </si>
  <si>
    <t>Seccion Mexicana de las Comisiones Internacionales de Limites y Aguas Mexico-Guatemala y Mexico-Belice</t>
  </si>
  <si>
    <t>Instituto de los Mexicanos en el Exterior</t>
  </si>
  <si>
    <t>E00</t>
  </si>
  <si>
    <t>AYB</t>
  </si>
  <si>
    <t>G3A</t>
  </si>
  <si>
    <t>GSA</t>
  </si>
  <si>
    <t>HAN</t>
  </si>
  <si>
    <t>HAT</t>
  </si>
  <si>
    <t>HHE</t>
  </si>
  <si>
    <t>HHG</t>
  </si>
  <si>
    <t>HJO</t>
  </si>
  <si>
    <t>HKA</t>
  </si>
  <si>
    <t>Unidad de Inteligencia Financiera</t>
  </si>
  <si>
    <t>Unidad de Comunicación Social y Vocero</t>
  </si>
  <si>
    <t>Unidad de Banca y Ahorro</t>
  </si>
  <si>
    <t>Unidad de Inversiones</t>
  </si>
  <si>
    <t>Subprocuraduria Fiscal Federal de Amparos</t>
  </si>
  <si>
    <t>Subprocuraduria Fiscal Federal de Investigaciones</t>
  </si>
  <si>
    <t>Subtesoreria de Operación</t>
  </si>
  <si>
    <t>Subtesoreria de Contabilidad y Control Operativo</t>
  </si>
  <si>
    <t>Unidad de Vigilancia de Fondos y Valores</t>
  </si>
  <si>
    <t>Comision Nacional de Seguros y Fianzas</t>
  </si>
  <si>
    <t>Comision Nacional del Sistema de Ahorro para el Retiro</t>
  </si>
  <si>
    <t>Servicio de Administracion Tributaria</t>
  </si>
  <si>
    <t>Agroasemex, S.A.</t>
  </si>
  <si>
    <t>Financiera Rural</t>
  </si>
  <si>
    <t>Instituto Nacionl de las Mujeres</t>
  </si>
  <si>
    <t>Banco del Ahorro Nacional y Servicios Financieros, S.N.C.</t>
  </si>
  <si>
    <t>Comision Nacional para la Protecion y Defensa de los Usuarios de Servicios Finacieros</t>
  </si>
  <si>
    <t>Jefatura del Estado Mayor de la Defensa Nacional</t>
  </si>
  <si>
    <t>Comisión Nacional de Bioética</t>
  </si>
  <si>
    <t>Instituto Mexicano del Petróleo</t>
  </si>
  <si>
    <t>Unidad de Desarrollo Regional</t>
  </si>
  <si>
    <t>Coordinación General del Programa Nacional de Apoyo para las Empresas de Solidaridad</t>
  </si>
  <si>
    <t>Subsecretaría de Comunicaciones</t>
  </si>
  <si>
    <t>Subsecretaría de Infraestructura</t>
  </si>
  <si>
    <t>Subsecretaría de Transporte</t>
  </si>
  <si>
    <t>Dirección General de Conservación de Carreteras</t>
  </si>
  <si>
    <t>Dirección General de Servicios Ténicos</t>
  </si>
  <si>
    <t>Dirección General de Aeronaútica Civil</t>
  </si>
  <si>
    <t>Dirección General de Protección y Medicina Preventiva en el Transporte</t>
  </si>
  <si>
    <t>Dirección General de Sistemas de Radio y Televisión</t>
  </si>
  <si>
    <t>Dirección General de Política de Telecomunicaciones</t>
  </si>
  <si>
    <t>Coordinación General de Puertos y Marina Mercante</t>
  </si>
  <si>
    <t>Dirección General de Fomento y Administración Portuaria</t>
  </si>
  <si>
    <t>Dirección General de Planeación</t>
  </si>
  <si>
    <t>Coordinación General de Planeación y Centros S.C.T.</t>
  </si>
  <si>
    <t xml:space="preserve">Dirección General de Evaluación </t>
  </si>
  <si>
    <t>Centro SCT Aguascalientes</t>
  </si>
  <si>
    <t>Centro SCT México</t>
  </si>
  <si>
    <t>Centro SCT Michoacán</t>
  </si>
  <si>
    <t>Centro SCT Nuevo León</t>
  </si>
  <si>
    <t>Centro SCT Querétaro</t>
  </si>
  <si>
    <t>Centro SCT San Luis Potosí</t>
  </si>
  <si>
    <t>Centro SCT Yucatán</t>
  </si>
  <si>
    <t>Dirección General de Programación, Organización y Presupuesto</t>
  </si>
  <si>
    <t>Dirección General de Recursos Materiales</t>
  </si>
  <si>
    <t>Unidad de Informática</t>
  </si>
  <si>
    <t>Servicios a la Navegación en el Espacio Aéreo Mexicano</t>
  </si>
  <si>
    <t>Comisión Federal de Telecomunicaciones</t>
  </si>
  <si>
    <t>Administración Portuaria Integral de Lázaro Cárdenas. S.A de C.V</t>
  </si>
  <si>
    <t>Administración Portuaria Integral de Dos Bocas S.A de C.V.</t>
  </si>
  <si>
    <t xml:space="preserve">Administración Portuaria Integral de Veracruz, S.A. de C.V. </t>
  </si>
  <si>
    <t>Administración Portuaria Integral Puerto Vallarta S.A de C.V.</t>
  </si>
  <si>
    <t>Administración Portuaria Integral de Guaymas S.A de C.V.</t>
  </si>
  <si>
    <t>Administración Portuaria Integral de Puerto Madero S.A de C.V.</t>
  </si>
  <si>
    <t>Fideicomiso de Formación y Capacitación para el Personal de la Marina Mercante Nacional</t>
  </si>
  <si>
    <t>Telecomunicaciones de México</t>
  </si>
  <si>
    <t>Aeropuerto Internacional de la Ciudad de México, S.A de C.v.</t>
  </si>
  <si>
    <t>Dirección General de Asunto Jurídicos</t>
  </si>
  <si>
    <t>Coordinación General del Sistema Nacional e-México</t>
  </si>
  <si>
    <t>Coordinación General de Delegaciones Federales</t>
  </si>
  <si>
    <t>Unidad de Coordinación de Negociaciones Internacionales</t>
  </si>
  <si>
    <t>Coordinación General del Programa Nacional de Financiamiento al Microempresario</t>
  </si>
  <si>
    <t>Unidad de Asuntos Jurídicos</t>
  </si>
  <si>
    <t>Secretariado Técnico de Planeación, Comunicación y Enlace</t>
  </si>
  <si>
    <t>Subdelegación en Tapachula</t>
  </si>
  <si>
    <t>Subdelegación en Ciudad Juárez</t>
  </si>
  <si>
    <t>Subdelegación en Gómez Palacio</t>
  </si>
  <si>
    <t>Subdelegación en Celaya</t>
  </si>
  <si>
    <t>Subdelegación en Chilpancingo</t>
  </si>
  <si>
    <t>Subdelegación en Cancún</t>
  </si>
  <si>
    <t>Subdelegación en Ciudad Obregón</t>
  </si>
  <si>
    <t>Subdelegación en Nogales</t>
  </si>
  <si>
    <t>Subdelegación en San Luis Río Colorado</t>
  </si>
  <si>
    <t>Subdelegación en Matamoros</t>
  </si>
  <si>
    <t>Subdelegación en Nuevo Laredo</t>
  </si>
  <si>
    <t>Subdelegación en Reynosa</t>
  </si>
  <si>
    <t>Subdelegación en Tampico</t>
  </si>
  <si>
    <t>Subdelegación en Coatzacoalcos</t>
  </si>
  <si>
    <t>Subdelegación en Poza Rica</t>
  </si>
  <si>
    <t>Subdelegación en el Puerto de Veracruz</t>
  </si>
  <si>
    <t>Subdelegación en Tijuana</t>
  </si>
  <si>
    <t>Subdelegación en Piedras Negras</t>
  </si>
  <si>
    <t>Subdelegación en Torreón</t>
  </si>
  <si>
    <t>Subsecretaría para la Pequeña y Mediana Empresa</t>
  </si>
  <si>
    <t>Dirección General de Desarrollo Empresarial y Oportunidades de Negocio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</si>
</sst>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0.0000000000"/>
    <numFmt numFmtId="168" formatCode="#,##0_ ;\-#,##0\ "/>
    <numFmt numFmtId="169" formatCode="#,##0.00_ ;\-#,##0.00\ "/>
    <numFmt numFmtId="170" formatCode="0.000000"/>
    <numFmt numFmtId="171" formatCode="0.00000"/>
    <numFmt numFmtId="172" formatCode="0.0000"/>
    <numFmt numFmtId="173" formatCode="0.000"/>
  </numFmts>
  <fonts count="2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2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vertical="justify" wrapText="1"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5" fontId="1" fillId="0" borderId="11" xfId="48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5" fontId="1" fillId="0" borderId="10" xfId="48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5" fontId="2" fillId="0" borderId="14" xfId="48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3" fontId="0" fillId="0" borderId="0" xfId="0" applyNumberFormat="1" applyAlignment="1">
      <alignment/>
    </xf>
    <xf numFmtId="165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65" fontId="2" fillId="0" borderId="10" xfId="48" applyNumberFormat="1" applyFont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165" fontId="1" fillId="0" borderId="10" xfId="48" applyNumberFormat="1" applyFont="1" applyBorder="1" applyAlignment="1">
      <alignment/>
    </xf>
    <xf numFmtId="165" fontId="1" fillId="0" borderId="10" xfId="48" applyNumberFormat="1" applyFont="1" applyBorder="1" applyAlignment="1">
      <alignment horizontal="left"/>
    </xf>
    <xf numFmtId="165" fontId="1" fillId="0" borderId="10" xfId="48" applyNumberFormat="1" applyFont="1" applyFill="1" applyBorder="1" applyAlignment="1">
      <alignment horizontal="center"/>
    </xf>
    <xf numFmtId="165" fontId="2" fillId="0" borderId="10" xfId="48" applyNumberFormat="1" applyFont="1" applyFill="1" applyBorder="1" applyAlignment="1">
      <alignment horizontal="center"/>
    </xf>
    <xf numFmtId="165" fontId="2" fillId="0" borderId="14" xfId="48" applyNumberFormat="1" applyFont="1" applyFill="1" applyBorder="1" applyAlignment="1">
      <alignment horizontal="center"/>
    </xf>
    <xf numFmtId="0" fontId="2" fillId="16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16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5" fontId="2" fillId="0" borderId="11" xfId="48" applyNumberFormat="1" applyFont="1" applyBorder="1" applyAlignment="1">
      <alignment horizontal="center"/>
    </xf>
    <xf numFmtId="43" fontId="2" fillId="0" borderId="16" xfId="48" applyFont="1" applyFill="1" applyBorder="1" applyAlignment="1">
      <alignment/>
    </xf>
    <xf numFmtId="43" fontId="2" fillId="0" borderId="17" xfId="48" applyFont="1" applyFill="1" applyBorder="1" applyAlignment="1">
      <alignment/>
    </xf>
    <xf numFmtId="165" fontId="2" fillId="0" borderId="10" xfId="48" applyNumberFormat="1" applyFont="1" applyBorder="1" applyAlignment="1">
      <alignment/>
    </xf>
    <xf numFmtId="165" fontId="2" fillId="0" borderId="11" xfId="48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43" fontId="7" fillId="0" borderId="18" xfId="48" applyFont="1" applyBorder="1" applyAlignment="1">
      <alignment/>
    </xf>
    <xf numFmtId="0" fontId="0" fillId="0" borderId="0" xfId="0" applyAlignment="1">
      <alignment horizontal="left" wrapText="1"/>
    </xf>
    <xf numFmtId="168" fontId="2" fillId="0" borderId="14" xfId="48" applyNumberFormat="1" applyFont="1" applyBorder="1" applyAlignment="1">
      <alignment horizontal="center"/>
    </xf>
    <xf numFmtId="165" fontId="2" fillId="0" borderId="11" xfId="48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8" fillId="0" borderId="0" xfId="0" applyFont="1" applyFill="1" applyAlignment="1">
      <alignment/>
    </xf>
    <xf numFmtId="165" fontId="2" fillId="0" borderId="14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justify" wrapText="1"/>
    </xf>
    <xf numFmtId="0" fontId="2" fillId="0" borderId="11" xfId="0" applyFont="1" applyFill="1" applyBorder="1" applyAlignment="1">
      <alignment horizontal="justify" vertical="center"/>
    </xf>
    <xf numFmtId="0" fontId="2" fillId="0" borderId="10" xfId="0" applyFont="1" applyBorder="1" applyAlignment="1">
      <alignment horizontal="justify" wrapText="1"/>
    </xf>
    <xf numFmtId="0" fontId="2" fillId="0" borderId="11" xfId="0" applyFont="1" applyFill="1" applyBorder="1" applyAlignment="1">
      <alignment horizontal="justify"/>
    </xf>
    <xf numFmtId="0" fontId="1" fillId="24" borderId="10" xfId="0" applyFont="1" applyFill="1" applyBorder="1" applyAlignment="1">
      <alignment horizontal="justify" wrapText="1"/>
    </xf>
    <xf numFmtId="0" fontId="1" fillId="24" borderId="10" xfId="0" applyFont="1" applyFill="1" applyBorder="1" applyAlignment="1">
      <alignment wrapText="1"/>
    </xf>
    <xf numFmtId="0" fontId="2" fillId="0" borderId="11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wrapText="1"/>
    </xf>
    <xf numFmtId="43" fontId="0" fillId="0" borderId="10" xfId="48" applyFont="1" applyBorder="1" applyAlignment="1">
      <alignment/>
    </xf>
    <xf numFmtId="43" fontId="0" fillId="0" borderId="11" xfId="48" applyFont="1" applyBorder="1" applyAlignment="1">
      <alignment/>
    </xf>
    <xf numFmtId="43" fontId="0" fillId="0" borderId="16" xfId="48" applyFont="1" applyBorder="1" applyAlignment="1">
      <alignment/>
    </xf>
    <xf numFmtId="43" fontId="0" fillId="0" borderId="17" xfId="48" applyFont="1" applyBorder="1" applyAlignment="1">
      <alignment/>
    </xf>
    <xf numFmtId="43" fontId="7" fillId="0" borderId="14" xfId="48" applyFont="1" applyBorder="1" applyAlignment="1">
      <alignment/>
    </xf>
    <xf numFmtId="43" fontId="1" fillId="0" borderId="11" xfId="48" applyFont="1" applyBorder="1" applyAlignment="1">
      <alignment/>
    </xf>
    <xf numFmtId="43" fontId="1" fillId="0" borderId="10" xfId="48" applyFont="1" applyBorder="1" applyAlignment="1">
      <alignment/>
    </xf>
    <xf numFmtId="43" fontId="2" fillId="0" borderId="14" xfId="48" applyFont="1" applyBorder="1" applyAlignment="1">
      <alignment/>
    </xf>
    <xf numFmtId="0" fontId="2" fillId="16" borderId="19" xfId="0" applyFont="1" applyFill="1" applyBorder="1" applyAlignment="1">
      <alignment horizontal="center" vertical="center"/>
    </xf>
    <xf numFmtId="43" fontId="1" fillId="0" borderId="11" xfId="48" applyFont="1" applyBorder="1" applyAlignment="1">
      <alignment horizontal="center"/>
    </xf>
    <xf numFmtId="43" fontId="1" fillId="0" borderId="10" xfId="48" applyFont="1" applyBorder="1" applyAlignment="1">
      <alignment horizontal="center"/>
    </xf>
    <xf numFmtId="43" fontId="2" fillId="0" borderId="14" xfId="48" applyFont="1" applyBorder="1" applyAlignment="1">
      <alignment horizontal="center"/>
    </xf>
    <xf numFmtId="43" fontId="2" fillId="0" borderId="11" xfId="48" applyFont="1" applyBorder="1" applyAlignment="1">
      <alignment horizontal="center"/>
    </xf>
    <xf numFmtId="43" fontId="7" fillId="0" borderId="11" xfId="48" applyFont="1" applyBorder="1" applyAlignment="1">
      <alignment/>
    </xf>
    <xf numFmtId="43" fontId="7" fillId="0" borderId="16" xfId="48" applyFont="1" applyBorder="1" applyAlignment="1">
      <alignment/>
    </xf>
    <xf numFmtId="43" fontId="2" fillId="0" borderId="10" xfId="48" applyFont="1" applyBorder="1" applyAlignment="1">
      <alignment horizontal="center"/>
    </xf>
    <xf numFmtId="43" fontId="7" fillId="0" borderId="10" xfId="48" applyFont="1" applyBorder="1" applyAlignment="1">
      <alignment/>
    </xf>
    <xf numFmtId="43" fontId="7" fillId="0" borderId="17" xfId="48" applyFont="1" applyBorder="1" applyAlignment="1">
      <alignment/>
    </xf>
    <xf numFmtId="0" fontId="2" fillId="16" borderId="15" xfId="0" applyFont="1" applyFill="1" applyBorder="1" applyAlignment="1">
      <alignment horizontal="center" wrapText="1"/>
    </xf>
    <xf numFmtId="43" fontId="0" fillId="0" borderId="10" xfId="48" applyFont="1" applyBorder="1" applyAlignment="1">
      <alignment/>
    </xf>
    <xf numFmtId="43" fontId="0" fillId="0" borderId="17" xfId="48" applyFont="1" applyBorder="1" applyAlignment="1">
      <alignment/>
    </xf>
    <xf numFmtId="43" fontId="2" fillId="0" borderId="11" xfId="48" applyFont="1" applyFill="1" applyBorder="1" applyAlignment="1">
      <alignment/>
    </xf>
    <xf numFmtId="43" fontId="1" fillId="0" borderId="10" xfId="48" applyFont="1" applyFill="1" applyBorder="1" applyAlignment="1">
      <alignment/>
    </xf>
    <xf numFmtId="43" fontId="2" fillId="0" borderId="10" xfId="48" applyFont="1" applyFill="1" applyBorder="1" applyAlignment="1">
      <alignment/>
    </xf>
    <xf numFmtId="43" fontId="2" fillId="0" borderId="14" xfId="48" applyFont="1" applyFill="1" applyBorder="1" applyAlignment="1">
      <alignment/>
    </xf>
    <xf numFmtId="43" fontId="0" fillId="0" borderId="10" xfId="48" applyFont="1" applyFill="1" applyBorder="1" applyAlignment="1">
      <alignment/>
    </xf>
    <xf numFmtId="43" fontId="0" fillId="0" borderId="17" xfId="48" applyFont="1" applyFill="1" applyBorder="1" applyAlignment="1">
      <alignment/>
    </xf>
    <xf numFmtId="43" fontId="7" fillId="0" borderId="14" xfId="48" applyFont="1" applyFill="1" applyBorder="1" applyAlignment="1">
      <alignment/>
    </xf>
    <xf numFmtId="43" fontId="7" fillId="0" borderId="18" xfId="48" applyFont="1" applyFill="1" applyBorder="1" applyAlignment="1">
      <alignment/>
    </xf>
    <xf numFmtId="43" fontId="2" fillId="0" borderId="11" xfId="48" applyFont="1" applyFill="1" applyBorder="1" applyAlignment="1">
      <alignment horizontal="center"/>
    </xf>
    <xf numFmtId="43" fontId="1" fillId="0" borderId="10" xfId="48" applyFont="1" applyFill="1" applyBorder="1" applyAlignment="1">
      <alignment horizontal="center"/>
    </xf>
    <xf numFmtId="43" fontId="2" fillId="0" borderId="10" xfId="48" applyFont="1" applyFill="1" applyBorder="1" applyAlignment="1">
      <alignment horizontal="center"/>
    </xf>
    <xf numFmtId="43" fontId="2" fillId="0" borderId="14" xfId="48" applyFont="1" applyFill="1" applyBorder="1" applyAlignment="1">
      <alignment horizontal="center"/>
    </xf>
    <xf numFmtId="43" fontId="2" fillId="0" borderId="11" xfId="48" applyFont="1" applyFill="1" applyBorder="1" applyAlignment="1">
      <alignment horizontal="center" wrapText="1"/>
    </xf>
    <xf numFmtId="43" fontId="7" fillId="0" borderId="11" xfId="48" applyFont="1" applyBorder="1" applyAlignment="1">
      <alignment horizontal="center"/>
    </xf>
    <xf numFmtId="43" fontId="7" fillId="0" borderId="16" xfId="48" applyFont="1" applyBorder="1" applyAlignment="1">
      <alignment horizontal="center"/>
    </xf>
    <xf numFmtId="43" fontId="1" fillId="0" borderId="10" xfId="48" applyFont="1" applyFill="1" applyBorder="1" applyAlignment="1">
      <alignment horizontal="center" wrapText="1"/>
    </xf>
    <xf numFmtId="43" fontId="0" fillId="0" borderId="10" xfId="48" applyFont="1" applyBorder="1" applyAlignment="1">
      <alignment horizontal="center"/>
    </xf>
    <xf numFmtId="43" fontId="0" fillId="0" borderId="17" xfId="48" applyFont="1" applyBorder="1" applyAlignment="1">
      <alignment horizontal="center"/>
    </xf>
    <xf numFmtId="43" fontId="2" fillId="0" borderId="10" xfId="48" applyFont="1" applyFill="1" applyBorder="1" applyAlignment="1">
      <alignment horizontal="center" wrapText="1"/>
    </xf>
    <xf numFmtId="43" fontId="7" fillId="0" borderId="10" xfId="48" applyFont="1" applyBorder="1" applyAlignment="1">
      <alignment horizontal="center"/>
    </xf>
    <xf numFmtId="43" fontId="7" fillId="0" borderId="17" xfId="48" applyFont="1" applyBorder="1" applyAlignment="1">
      <alignment horizontal="center"/>
    </xf>
    <xf numFmtId="43" fontId="2" fillId="0" borderId="14" xfId="48" applyFont="1" applyFill="1" applyBorder="1" applyAlignment="1">
      <alignment horizontal="center" wrapText="1"/>
    </xf>
    <xf numFmtId="43" fontId="7" fillId="0" borderId="14" xfId="48" applyFont="1" applyBorder="1" applyAlignment="1">
      <alignment horizontal="center"/>
    </xf>
    <xf numFmtId="43" fontId="7" fillId="0" borderId="18" xfId="48" applyFont="1" applyBorder="1" applyAlignment="1">
      <alignment horizontal="center"/>
    </xf>
    <xf numFmtId="0" fontId="2" fillId="16" borderId="19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3" fontId="0" fillId="0" borderId="11" xfId="48" applyFont="1" applyBorder="1" applyAlignment="1">
      <alignment horizontal="center"/>
    </xf>
    <xf numFmtId="43" fontId="0" fillId="0" borderId="16" xfId="48" applyFont="1" applyBorder="1" applyAlignment="1">
      <alignment horizontal="center"/>
    </xf>
    <xf numFmtId="43" fontId="0" fillId="0" borderId="10" xfId="48" applyFont="1" applyBorder="1" applyAlignment="1">
      <alignment horizontal="center"/>
    </xf>
    <xf numFmtId="43" fontId="0" fillId="0" borderId="17" xfId="48" applyFont="1" applyBorder="1" applyAlignment="1">
      <alignment horizontal="center"/>
    </xf>
    <xf numFmtId="43" fontId="1" fillId="0" borderId="10" xfId="48" applyFont="1" applyFill="1" applyBorder="1" applyAlignment="1">
      <alignment horizontal="center" vertical="center" wrapText="1"/>
    </xf>
    <xf numFmtId="43" fontId="2" fillId="0" borderId="11" xfId="48" applyFont="1" applyFill="1" applyBorder="1" applyAlignment="1">
      <alignment horizontal="center" vertical="center" wrapText="1"/>
    </xf>
    <xf numFmtId="43" fontId="2" fillId="0" borderId="10" xfId="48" applyFont="1" applyFill="1" applyBorder="1" applyAlignment="1">
      <alignment horizontal="center" vertical="center" wrapText="1"/>
    </xf>
    <xf numFmtId="43" fontId="2" fillId="0" borderId="14" xfId="48" applyFont="1" applyFill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43" fontId="7" fillId="0" borderId="10" xfId="48" applyFont="1" applyBorder="1" applyAlignment="1">
      <alignment horizontal="center" vertical="center" wrapText="1"/>
    </xf>
    <xf numFmtId="43" fontId="7" fillId="0" borderId="17" xfId="48" applyFont="1" applyBorder="1" applyAlignment="1">
      <alignment horizontal="center" vertical="center" wrapText="1"/>
    </xf>
    <xf numFmtId="165" fontId="1" fillId="0" borderId="11" xfId="48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43" fontId="1" fillId="0" borderId="11" xfId="48" applyFont="1" applyBorder="1" applyAlignment="1">
      <alignment horizontal="center" vertical="center" wrapText="1"/>
    </xf>
    <xf numFmtId="43" fontId="1" fillId="0" borderId="16" xfId="48" applyFont="1" applyBorder="1" applyAlignment="1">
      <alignment horizontal="center" vertical="center" wrapText="1"/>
    </xf>
    <xf numFmtId="165" fontId="1" fillId="0" borderId="10" xfId="48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3" fontId="1" fillId="0" borderId="10" xfId="48" applyFont="1" applyBorder="1" applyAlignment="1">
      <alignment horizontal="center" vertical="center" wrapText="1"/>
    </xf>
    <xf numFmtId="43" fontId="1" fillId="0" borderId="17" xfId="48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43" fontId="2" fillId="0" borderId="14" xfId="48" applyFont="1" applyBorder="1" applyAlignment="1">
      <alignment horizontal="center" vertical="center" wrapText="1"/>
    </xf>
    <xf numFmtId="43" fontId="2" fillId="0" borderId="18" xfId="48" applyFont="1" applyBorder="1" applyAlignment="1">
      <alignment horizontal="center" vertical="center" wrapText="1"/>
    </xf>
    <xf numFmtId="43" fontId="0" fillId="0" borderId="11" xfId="48" applyFont="1" applyBorder="1" applyAlignment="1">
      <alignment horizontal="center" vertical="center" wrapText="1"/>
    </xf>
    <xf numFmtId="43" fontId="0" fillId="0" borderId="16" xfId="48" applyFont="1" applyBorder="1" applyAlignment="1">
      <alignment horizontal="center" vertical="center" wrapText="1"/>
    </xf>
    <xf numFmtId="43" fontId="0" fillId="0" borderId="10" xfId="48" applyFont="1" applyBorder="1" applyAlignment="1">
      <alignment horizontal="center" vertical="center" wrapText="1"/>
    </xf>
    <xf numFmtId="43" fontId="0" fillId="0" borderId="17" xfId="48" applyFont="1" applyBorder="1" applyAlignment="1">
      <alignment horizontal="center" vertical="center" wrapText="1"/>
    </xf>
    <xf numFmtId="165" fontId="2" fillId="0" borderId="14" xfId="48" applyNumberFormat="1" applyFont="1" applyBorder="1" applyAlignment="1">
      <alignment horizontal="center" vertical="center" wrapText="1"/>
    </xf>
    <xf numFmtId="43" fontId="7" fillId="0" borderId="14" xfId="48" applyFont="1" applyBorder="1" applyAlignment="1">
      <alignment horizontal="center" vertical="center" wrapText="1"/>
    </xf>
    <xf numFmtId="43" fontId="7" fillId="0" borderId="18" xfId="48" applyFont="1" applyBorder="1" applyAlignment="1">
      <alignment horizontal="center" vertical="center" wrapText="1"/>
    </xf>
    <xf numFmtId="0" fontId="2" fillId="16" borderId="20" xfId="0" applyFont="1" applyFill="1" applyBorder="1" applyAlignment="1">
      <alignment horizontal="center"/>
    </xf>
    <xf numFmtId="0" fontId="2" fillId="16" borderId="21" xfId="0" applyFont="1" applyFill="1" applyBorder="1" applyAlignment="1">
      <alignment horizontal="center"/>
    </xf>
    <xf numFmtId="0" fontId="2" fillId="16" borderId="22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16" borderId="23" xfId="0" applyFont="1" applyFill="1" applyBorder="1" applyAlignment="1">
      <alignment horizontal="center" vertical="center"/>
    </xf>
    <xf numFmtId="0" fontId="2" fillId="16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justify"/>
    </xf>
    <xf numFmtId="0" fontId="2" fillId="0" borderId="14" xfId="0" applyFont="1" applyBorder="1" applyAlignment="1">
      <alignment horizontal="justify"/>
    </xf>
    <xf numFmtId="0" fontId="2" fillId="16" borderId="27" xfId="0" applyFont="1" applyFill="1" applyBorder="1" applyAlignment="1">
      <alignment horizontal="center" vertical="center"/>
    </xf>
    <xf numFmtId="0" fontId="2" fillId="16" borderId="25" xfId="0" applyFont="1" applyFill="1" applyBorder="1" applyAlignment="1">
      <alignment horizontal="center" vertical="center"/>
    </xf>
    <xf numFmtId="0" fontId="2" fillId="16" borderId="28" xfId="0" applyFont="1" applyFill="1" applyBorder="1" applyAlignment="1">
      <alignment horizontal="center" vertical="center"/>
    </xf>
    <xf numFmtId="0" fontId="2" fillId="16" borderId="27" xfId="0" applyFont="1" applyFill="1" applyBorder="1" applyAlignment="1">
      <alignment horizontal="center" vertical="center" wrapText="1"/>
    </xf>
    <xf numFmtId="0" fontId="2" fillId="16" borderId="25" xfId="0" applyFont="1" applyFill="1" applyBorder="1" applyAlignment="1">
      <alignment horizontal="center" vertical="center" wrapText="1"/>
    </xf>
    <xf numFmtId="0" fontId="2" fillId="16" borderId="28" xfId="0" applyFont="1" applyFill="1" applyBorder="1" applyAlignment="1">
      <alignment horizontal="center" vertical="center" wrapText="1"/>
    </xf>
    <xf numFmtId="0" fontId="2" fillId="16" borderId="29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2" fillId="16" borderId="20" xfId="0" applyFont="1" applyFill="1" applyBorder="1" applyAlignment="1">
      <alignment horizontal="center" vertical="center"/>
    </xf>
    <xf numFmtId="0" fontId="2" fillId="16" borderId="21" xfId="0" applyFont="1" applyFill="1" applyBorder="1" applyAlignment="1">
      <alignment horizontal="center" vertical="center"/>
    </xf>
    <xf numFmtId="0" fontId="2" fillId="16" borderId="22" xfId="0" applyFont="1" applyFill="1" applyBorder="1" applyAlignment="1">
      <alignment horizontal="center" vertical="center"/>
    </xf>
    <xf numFmtId="0" fontId="2" fillId="16" borderId="20" xfId="0" applyFont="1" applyFill="1" applyBorder="1" applyAlignment="1">
      <alignment horizontal="center" vertical="center" wrapText="1"/>
    </xf>
    <xf numFmtId="0" fontId="2" fillId="16" borderId="21" xfId="0" applyFont="1" applyFill="1" applyBorder="1" applyAlignment="1">
      <alignment horizontal="center" vertical="center" wrapText="1"/>
    </xf>
    <xf numFmtId="0" fontId="2" fillId="16" borderId="22" xfId="0" applyFont="1" applyFill="1" applyBorder="1" applyAlignment="1">
      <alignment horizontal="center" vertical="center" wrapText="1"/>
    </xf>
    <xf numFmtId="0" fontId="2" fillId="16" borderId="15" xfId="0" applyFont="1" applyFill="1" applyBorder="1" applyAlignment="1">
      <alignment horizontal="center" vertical="center"/>
    </xf>
    <xf numFmtId="0" fontId="2" fillId="16" borderId="20" xfId="0" applyFont="1" applyFill="1" applyBorder="1" applyAlignment="1">
      <alignment horizontal="center" wrapText="1"/>
    </xf>
    <xf numFmtId="0" fontId="2" fillId="16" borderId="21" xfId="0" applyFont="1" applyFill="1" applyBorder="1" applyAlignment="1">
      <alignment horizontal="center" wrapText="1"/>
    </xf>
    <xf numFmtId="0" fontId="2" fillId="16" borderId="22" xfId="0" applyFont="1" applyFill="1" applyBorder="1" applyAlignment="1">
      <alignment horizontal="center" wrapText="1"/>
    </xf>
    <xf numFmtId="0" fontId="2" fillId="16" borderId="23" xfId="0" applyFont="1" applyFill="1" applyBorder="1" applyAlignment="1">
      <alignment horizontal="center" vertical="center" wrapText="1"/>
    </xf>
    <xf numFmtId="0" fontId="2" fillId="16" borderId="24" xfId="0" applyFont="1" applyFill="1" applyBorder="1" applyAlignment="1">
      <alignment horizontal="center" vertical="center" wrapText="1"/>
    </xf>
    <xf numFmtId="0" fontId="2" fillId="16" borderId="30" xfId="0" applyFont="1" applyFill="1" applyBorder="1" applyAlignment="1">
      <alignment horizontal="center" vertical="center" wrapText="1"/>
    </xf>
    <xf numFmtId="0" fontId="2" fillId="16" borderId="29" xfId="0" applyFont="1" applyFill="1" applyBorder="1" applyAlignment="1">
      <alignment horizontal="center" vertical="center" wrapText="1"/>
    </xf>
    <xf numFmtId="0" fontId="2" fillId="16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" fillId="0" borderId="26" xfId="0" applyFont="1" applyFill="1" applyBorder="1" applyAlignment="1">
      <alignment horizontal="justify"/>
    </xf>
    <xf numFmtId="0" fontId="2" fillId="0" borderId="14" xfId="0" applyFont="1" applyFill="1" applyBorder="1" applyAlignment="1">
      <alignment horizont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0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6.00390625" style="0" bestFit="1" customWidth="1"/>
    <col min="3" max="3" width="29.00390625" style="0" bestFit="1" customWidth="1"/>
    <col min="4" max="4" width="15.57421875" style="0" bestFit="1" customWidth="1"/>
    <col min="5" max="6" width="14.8515625" style="0" bestFit="1" customWidth="1"/>
    <col min="7" max="8" width="14.421875" style="0" bestFit="1" customWidth="1"/>
    <col min="9" max="9" width="11.00390625" style="0" customWidth="1"/>
    <col min="10" max="10" width="10.7109375" style="0" customWidth="1"/>
    <col min="11" max="11" width="10.8515625" style="0" customWidth="1"/>
  </cols>
  <sheetData>
    <row r="1" ht="13.5" thickBot="1"/>
    <row r="2" spans="2:11" ht="13.5" thickBot="1">
      <c r="B2" s="170" t="s">
        <v>37</v>
      </c>
      <c r="C2" s="171"/>
      <c r="D2" s="171"/>
      <c r="E2" s="171"/>
      <c r="F2" s="171"/>
      <c r="G2" s="171"/>
      <c r="H2" s="171"/>
      <c r="I2" s="171"/>
      <c r="J2" s="171"/>
      <c r="K2" s="172"/>
    </row>
    <row r="3" spans="2:11" ht="36.75" thickBot="1">
      <c r="B3" s="174" t="s">
        <v>618</v>
      </c>
      <c r="C3" s="174" t="s">
        <v>38</v>
      </c>
      <c r="D3" s="46" t="s">
        <v>845</v>
      </c>
      <c r="E3" s="46" t="s">
        <v>846</v>
      </c>
      <c r="F3" s="46" t="s">
        <v>847</v>
      </c>
      <c r="G3" s="46" t="s">
        <v>844</v>
      </c>
      <c r="H3" s="46" t="s">
        <v>469</v>
      </c>
      <c r="I3" s="53" t="s">
        <v>34</v>
      </c>
      <c r="J3" s="53" t="s">
        <v>35</v>
      </c>
      <c r="K3" s="53" t="s">
        <v>36</v>
      </c>
    </row>
    <row r="4" spans="2:11" ht="13.5" thickBot="1">
      <c r="B4" s="175"/>
      <c r="C4" s="175"/>
      <c r="D4" s="179" t="s">
        <v>32</v>
      </c>
      <c r="E4" s="180"/>
      <c r="F4" s="180"/>
      <c r="G4" s="180"/>
      <c r="H4" s="181"/>
      <c r="I4" s="182" t="s">
        <v>33</v>
      </c>
      <c r="J4" s="183"/>
      <c r="K4" s="184"/>
    </row>
    <row r="5" spans="2:11" ht="12.75">
      <c r="B5" s="14">
        <v>100</v>
      </c>
      <c r="C5" s="4" t="s">
        <v>195</v>
      </c>
      <c r="D5" s="151">
        <v>4268728117</v>
      </c>
      <c r="E5" s="152">
        <v>4704115935</v>
      </c>
      <c r="F5" s="152">
        <v>4604471099</v>
      </c>
      <c r="G5" s="152">
        <v>4604471099</v>
      </c>
      <c r="H5" s="152">
        <v>4730471099</v>
      </c>
      <c r="I5" s="153">
        <f>((F5/D5)-1)*100</f>
        <v>7.865176061762291</v>
      </c>
      <c r="J5" s="153">
        <f>((H5/F5)-1)*100</f>
        <v>2.7364706453986587</v>
      </c>
      <c r="K5" s="154">
        <f>((H5/G5)-1)*100</f>
        <v>2.7364706453986587</v>
      </c>
    </row>
    <row r="6" spans="2:11" ht="12.75">
      <c r="B6" s="15">
        <v>101</v>
      </c>
      <c r="C6" s="3" t="s">
        <v>849</v>
      </c>
      <c r="D6" s="155">
        <v>721876399</v>
      </c>
      <c r="E6" s="156">
        <v>971328988</v>
      </c>
      <c r="F6" s="157">
        <v>843671468</v>
      </c>
      <c r="G6" s="156">
        <v>929387824</v>
      </c>
      <c r="H6" s="156">
        <v>929387824</v>
      </c>
      <c r="I6" s="158">
        <f>((F6/D6)-1)*100</f>
        <v>16.87201149237183</v>
      </c>
      <c r="J6" s="158">
        <f>((H6/F6)-1)*100</f>
        <v>10.159921160211628</v>
      </c>
      <c r="K6" s="159">
        <f>((H6/G6)-1)*100</f>
        <v>0</v>
      </c>
    </row>
    <row r="7" spans="2:11" ht="12.75">
      <c r="B7" s="15">
        <v>200</v>
      </c>
      <c r="C7" s="3" t="s">
        <v>178</v>
      </c>
      <c r="D7" s="155">
        <v>1924172135</v>
      </c>
      <c r="E7" s="156">
        <v>2681963750</v>
      </c>
      <c r="F7" s="156">
        <v>2075560226</v>
      </c>
      <c r="G7" s="156">
        <v>3212740998</v>
      </c>
      <c r="H7" s="157">
        <v>3318740998</v>
      </c>
      <c r="I7" s="158">
        <f>((F7/D7)-1)*100</f>
        <v>7.867699996601396</v>
      </c>
      <c r="J7" s="158">
        <f>((H7/F7)-1)*100</f>
        <v>59.89615509234565</v>
      </c>
      <c r="K7" s="159">
        <f>((H7/G7)-1)*100</f>
        <v>3.2993633805522116</v>
      </c>
    </row>
    <row r="8" spans="2:11" ht="13.5" thickBot="1">
      <c r="B8" s="177" t="s">
        <v>616</v>
      </c>
      <c r="C8" s="178"/>
      <c r="D8" s="147">
        <f>SUM(D5:D7)</f>
        <v>6914776651</v>
      </c>
      <c r="E8" s="160">
        <f>SUM(E5:E7)</f>
        <v>8357408673</v>
      </c>
      <c r="F8" s="160">
        <f>SUM(F5:F7)</f>
        <v>7523702793</v>
      </c>
      <c r="G8" s="160">
        <f>SUM(G5:G7)</f>
        <v>8746599921</v>
      </c>
      <c r="H8" s="160">
        <f>SUM(H5:H7)</f>
        <v>8978599921</v>
      </c>
      <c r="I8" s="161">
        <f>((F8/D8)-1)*100</f>
        <v>8.806157779686764</v>
      </c>
      <c r="J8" s="161">
        <f>((H8/F8)-1)*100</f>
        <v>19.33751462582527</v>
      </c>
      <c r="K8" s="162">
        <f>((H8/G8)-1)*100</f>
        <v>2.65245926526243</v>
      </c>
    </row>
    <row r="9" spans="2:11" ht="24" customHeight="1">
      <c r="B9" s="176" t="s">
        <v>617</v>
      </c>
      <c r="C9" s="176"/>
      <c r="D9" s="176"/>
      <c r="E9" s="176"/>
      <c r="F9" s="176"/>
      <c r="G9" s="176"/>
      <c r="H9" s="176"/>
      <c r="I9" s="176"/>
      <c r="J9" s="176"/>
      <c r="K9" s="176"/>
    </row>
    <row r="10" spans="2:11" ht="12.75">
      <c r="B10" s="173" t="s">
        <v>848</v>
      </c>
      <c r="C10" s="173"/>
      <c r="D10" s="173"/>
      <c r="E10" s="173"/>
      <c r="F10" s="173"/>
      <c r="G10" s="173"/>
      <c r="H10" s="173"/>
      <c r="I10" s="173"/>
      <c r="J10" s="173"/>
      <c r="K10" s="173"/>
    </row>
    <row r="11" spans="2:11" ht="12.75">
      <c r="B11" s="173" t="s">
        <v>1006</v>
      </c>
      <c r="C11" s="173"/>
      <c r="D11" s="173"/>
      <c r="E11" s="173"/>
      <c r="F11" s="173"/>
      <c r="G11" s="173"/>
      <c r="H11" s="173"/>
      <c r="I11" s="173"/>
      <c r="J11" s="173"/>
      <c r="K11" s="173"/>
    </row>
    <row r="15" spans="7:8" ht="12.75">
      <c r="G15" s="1" t="s">
        <v>291</v>
      </c>
      <c r="H15" s="1"/>
    </row>
    <row r="16" spans="4:8" ht="12.75">
      <c r="D16" t="s">
        <v>291</v>
      </c>
      <c r="G16" s="35"/>
      <c r="H16" s="35"/>
    </row>
    <row r="17" spans="3:8" ht="12.75">
      <c r="C17" t="s">
        <v>291</v>
      </c>
      <c r="G17" s="35"/>
      <c r="H17" s="35"/>
    </row>
    <row r="18" spans="7:8" ht="12.75">
      <c r="G18" s="35"/>
      <c r="H18" s="35"/>
    </row>
    <row r="19" spans="7:8" ht="12.75">
      <c r="G19" s="1"/>
      <c r="H19" s="1"/>
    </row>
    <row r="20" spans="7:8" ht="12.75">
      <c r="G20" s="23"/>
      <c r="H20" s="23"/>
    </row>
  </sheetData>
  <sheetProtection/>
  <mergeCells count="9">
    <mergeCell ref="B2:K2"/>
    <mergeCell ref="B11:K11"/>
    <mergeCell ref="B10:K10"/>
    <mergeCell ref="B3:B4"/>
    <mergeCell ref="C3:C4"/>
    <mergeCell ref="B9:K9"/>
    <mergeCell ref="B8:C8"/>
    <mergeCell ref="D4:H4"/>
    <mergeCell ref="I4:K4"/>
  </mergeCells>
  <printOptions/>
  <pageMargins left="0.75" right="0.75" top="1" bottom="1" header="0" footer="0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08"/>
  <sheetViews>
    <sheetView zoomScalePageLayoutView="0" workbookViewId="0" topLeftCell="D85">
      <selection activeCell="H108" sqref="H108"/>
    </sheetView>
  </sheetViews>
  <sheetFormatPr defaultColWidth="11.421875" defaultRowHeight="12.75"/>
  <cols>
    <col min="1" max="1" width="4.8515625" style="0" customWidth="1"/>
    <col min="2" max="2" width="6.7109375" style="0" bestFit="1" customWidth="1"/>
    <col min="3" max="3" width="38.00390625" style="0" customWidth="1"/>
    <col min="4" max="4" width="17.140625" style="0" bestFit="1" customWidth="1"/>
    <col min="5" max="5" width="17.421875" style="0" bestFit="1" customWidth="1"/>
    <col min="6" max="6" width="16.7109375" style="0" bestFit="1" customWidth="1"/>
    <col min="7" max="7" width="17.140625" style="0" bestFit="1" customWidth="1"/>
    <col min="8" max="8" width="18.57421875" style="0" customWidth="1"/>
    <col min="9" max="9" width="11.8515625" style="0" customWidth="1"/>
  </cols>
  <sheetData>
    <row r="1" ht="13.5" thickBot="1"/>
    <row r="2" spans="2:11" ht="13.5" thickBot="1">
      <c r="B2" s="170" t="s">
        <v>784</v>
      </c>
      <c r="C2" s="171"/>
      <c r="D2" s="171"/>
      <c r="E2" s="171"/>
      <c r="F2" s="171"/>
      <c r="G2" s="171"/>
      <c r="H2" s="171"/>
      <c r="I2" s="171"/>
      <c r="J2" s="171"/>
      <c r="K2" s="172"/>
    </row>
    <row r="3" spans="2:11" ht="36.75" thickBot="1">
      <c r="B3" s="197" t="s">
        <v>618</v>
      </c>
      <c r="C3" s="197" t="s">
        <v>38</v>
      </c>
      <c r="D3" s="53" t="s">
        <v>845</v>
      </c>
      <c r="E3" s="53" t="s">
        <v>846</v>
      </c>
      <c r="F3" s="53" t="s">
        <v>847</v>
      </c>
      <c r="G3" s="53" t="s">
        <v>844</v>
      </c>
      <c r="H3" s="53" t="s">
        <v>469</v>
      </c>
      <c r="I3" s="104" t="s">
        <v>34</v>
      </c>
      <c r="J3" s="53" t="s">
        <v>35</v>
      </c>
      <c r="K3" s="53" t="s">
        <v>36</v>
      </c>
    </row>
    <row r="4" spans="2:11" ht="13.5" thickBot="1">
      <c r="B4" s="198"/>
      <c r="C4" s="198"/>
      <c r="D4" s="190" t="s">
        <v>32</v>
      </c>
      <c r="E4" s="191"/>
      <c r="F4" s="191"/>
      <c r="G4" s="191"/>
      <c r="H4" s="192"/>
      <c r="I4" s="190" t="s">
        <v>33</v>
      </c>
      <c r="J4" s="191"/>
      <c r="K4" s="192"/>
    </row>
    <row r="5" spans="2:11" ht="12.75">
      <c r="B5" s="64"/>
      <c r="C5" s="65" t="s">
        <v>422</v>
      </c>
      <c r="D5" s="58">
        <f>SUM(D6:D92)</f>
        <v>4702169322</v>
      </c>
      <c r="E5" s="50">
        <f>SUM(E6:E92)</f>
        <v>5463931748</v>
      </c>
      <c r="F5" s="50">
        <f>SUM(F6:F92)</f>
        <v>5382013448</v>
      </c>
      <c r="G5" s="50">
        <f>SUM(G6:G92)</f>
        <v>4718611834</v>
      </c>
      <c r="H5" s="50">
        <f>SUM(H6:H92)</f>
        <v>7328087206</v>
      </c>
      <c r="I5" s="119">
        <f>((F5/D5)-1)*100</f>
        <v>14.458095390551318</v>
      </c>
      <c r="J5" s="120">
        <f>((H5/F5)-1)*100</f>
        <v>36.15884235152138</v>
      </c>
      <c r="K5" s="121">
        <f>((H5/G5)-1)*100</f>
        <v>55.301759581014956</v>
      </c>
    </row>
    <row r="6" spans="2:11" ht="12.75">
      <c r="B6" s="15">
        <v>100</v>
      </c>
      <c r="C6" s="5" t="s">
        <v>292</v>
      </c>
      <c r="D6" s="18">
        <v>98064554</v>
      </c>
      <c r="E6" s="19">
        <v>65856262</v>
      </c>
      <c r="F6" s="19">
        <v>65171128</v>
      </c>
      <c r="G6" s="19">
        <v>66814169</v>
      </c>
      <c r="H6" s="19">
        <v>62925818</v>
      </c>
      <c r="I6" s="122">
        <f aca="true" t="shared" si="0" ref="I6:I69">((F6/D6)-1)*100</f>
        <v>-33.54262540163084</v>
      </c>
      <c r="J6" s="123">
        <f aca="true" t="shared" si="1" ref="J6:J69">((H6/F6)-1)*100</f>
        <v>-3.4452526278200946</v>
      </c>
      <c r="K6" s="124">
        <f aca="true" t="shared" si="2" ref="K6:K69">((H6/G6)-1)*100</f>
        <v>-5.819650319979286</v>
      </c>
    </row>
    <row r="7" spans="2:11" ht="25.5" customHeight="1">
      <c r="B7" s="15">
        <v>102</v>
      </c>
      <c r="C7" s="5" t="s">
        <v>1223</v>
      </c>
      <c r="D7" s="18">
        <v>241993410</v>
      </c>
      <c r="E7" s="19">
        <v>241698764</v>
      </c>
      <c r="F7" s="19">
        <v>241521296</v>
      </c>
      <c r="G7" s="19">
        <v>191675882</v>
      </c>
      <c r="H7" s="19">
        <v>239915920</v>
      </c>
      <c r="I7" s="122">
        <f t="shared" si="0"/>
        <v>-0.19509374242877575</v>
      </c>
      <c r="J7" s="123">
        <f t="shared" si="1"/>
        <v>-0.664693352755108</v>
      </c>
      <c r="K7" s="124">
        <f t="shared" si="2"/>
        <v>25.167505424600044</v>
      </c>
    </row>
    <row r="8" spans="2:11" ht="12.75">
      <c r="B8" s="15">
        <v>104</v>
      </c>
      <c r="C8" s="5" t="s">
        <v>1106</v>
      </c>
      <c r="D8" s="18">
        <v>29873220</v>
      </c>
      <c r="E8" s="19">
        <v>28811341</v>
      </c>
      <c r="F8" s="19">
        <v>28633873</v>
      </c>
      <c r="G8" s="19">
        <v>32855893</v>
      </c>
      <c r="H8" s="19">
        <v>30935222</v>
      </c>
      <c r="I8" s="122">
        <f t="shared" si="0"/>
        <v>-4.148689026492624</v>
      </c>
      <c r="J8" s="123">
        <f t="shared" si="1"/>
        <v>8.037155853837863</v>
      </c>
      <c r="K8" s="124">
        <f t="shared" si="2"/>
        <v>-5.845742801755538</v>
      </c>
    </row>
    <row r="9" spans="2:11" ht="12.75">
      <c r="B9" s="15">
        <v>110</v>
      </c>
      <c r="C9" s="5" t="s">
        <v>1224</v>
      </c>
      <c r="D9" s="18">
        <v>40328659</v>
      </c>
      <c r="E9" s="19">
        <v>38157021</v>
      </c>
      <c r="F9" s="19">
        <v>37979553</v>
      </c>
      <c r="G9" s="19">
        <v>44335687</v>
      </c>
      <c r="H9" s="19">
        <v>40993445</v>
      </c>
      <c r="I9" s="122">
        <f t="shared" si="0"/>
        <v>-5.824904815208464</v>
      </c>
      <c r="J9" s="123">
        <f t="shared" si="1"/>
        <v>7.935564697141118</v>
      </c>
      <c r="K9" s="124">
        <f t="shared" si="2"/>
        <v>-7.53849150910868</v>
      </c>
    </row>
    <row r="10" spans="2:11" ht="24">
      <c r="B10" s="15">
        <v>111</v>
      </c>
      <c r="C10" s="5" t="s">
        <v>1225</v>
      </c>
      <c r="D10" s="18">
        <v>79827462</v>
      </c>
      <c r="E10" s="19">
        <v>78227470</v>
      </c>
      <c r="F10" s="19">
        <v>78119738</v>
      </c>
      <c r="G10" s="19">
        <v>82518666</v>
      </c>
      <c r="H10" s="19">
        <v>78400227</v>
      </c>
      <c r="I10" s="122">
        <f t="shared" si="0"/>
        <v>-2.1392688145340233</v>
      </c>
      <c r="J10" s="123">
        <f t="shared" si="1"/>
        <v>0.359050103317049</v>
      </c>
      <c r="K10" s="124">
        <f t="shared" si="2"/>
        <v>-4.990918054831372</v>
      </c>
    </row>
    <row r="11" spans="2:11" ht="25.5" customHeight="1">
      <c r="B11" s="15">
        <v>120</v>
      </c>
      <c r="C11" s="5" t="s">
        <v>1221</v>
      </c>
      <c r="D11" s="18">
        <v>81299297</v>
      </c>
      <c r="E11" s="19">
        <v>68468652</v>
      </c>
      <c r="F11" s="19">
        <v>68006997</v>
      </c>
      <c r="G11" s="19">
        <v>54227347</v>
      </c>
      <c r="H11" s="19">
        <v>51478800</v>
      </c>
      <c r="I11" s="122">
        <f t="shared" si="0"/>
        <v>-16.349833873717255</v>
      </c>
      <c r="J11" s="123">
        <f t="shared" si="1"/>
        <v>-24.303671282529947</v>
      </c>
      <c r="K11" s="124">
        <f t="shared" si="2"/>
        <v>-5.068562546495226</v>
      </c>
    </row>
    <row r="12" spans="2:11" ht="12.75">
      <c r="B12" s="15">
        <v>121</v>
      </c>
      <c r="C12" s="5" t="s">
        <v>570</v>
      </c>
      <c r="D12" s="18">
        <v>7209405</v>
      </c>
      <c r="E12" s="19">
        <v>7141673</v>
      </c>
      <c r="F12" s="19">
        <v>7141673</v>
      </c>
      <c r="G12" s="19">
        <v>8377297</v>
      </c>
      <c r="H12" s="19">
        <v>7749169</v>
      </c>
      <c r="I12" s="122">
        <f t="shared" si="0"/>
        <v>-0.9394950068694952</v>
      </c>
      <c r="J12" s="123">
        <f t="shared" si="1"/>
        <v>8.506354183396514</v>
      </c>
      <c r="K12" s="124">
        <f t="shared" si="2"/>
        <v>-7.4979793601683165</v>
      </c>
    </row>
    <row r="13" spans="2:11" ht="12.75">
      <c r="B13" s="15">
        <v>122</v>
      </c>
      <c r="C13" s="5" t="s">
        <v>382</v>
      </c>
      <c r="D13" s="18">
        <v>6364346</v>
      </c>
      <c r="E13" s="19">
        <v>5858560</v>
      </c>
      <c r="F13" s="19">
        <v>5858560</v>
      </c>
      <c r="G13" s="19">
        <v>6670417</v>
      </c>
      <c r="H13" s="19">
        <v>6257034</v>
      </c>
      <c r="I13" s="122">
        <f t="shared" si="0"/>
        <v>-7.947179490241418</v>
      </c>
      <c r="J13" s="123">
        <f t="shared" si="1"/>
        <v>6.801568986235518</v>
      </c>
      <c r="K13" s="124">
        <f t="shared" si="2"/>
        <v>-6.197258732100252</v>
      </c>
    </row>
    <row r="14" spans="2:11" ht="12.75">
      <c r="B14" s="15">
        <v>123</v>
      </c>
      <c r="C14" s="5" t="s">
        <v>546</v>
      </c>
      <c r="D14" s="18">
        <v>6765346</v>
      </c>
      <c r="E14" s="19">
        <v>6835350</v>
      </c>
      <c r="F14" s="19">
        <v>6835350</v>
      </c>
      <c r="G14" s="19">
        <v>7759348</v>
      </c>
      <c r="H14" s="19">
        <v>7216458</v>
      </c>
      <c r="I14" s="122">
        <f t="shared" si="0"/>
        <v>1.0347438253712316</v>
      </c>
      <c r="J14" s="123">
        <f t="shared" si="1"/>
        <v>5.575544778248376</v>
      </c>
      <c r="K14" s="124">
        <f t="shared" si="2"/>
        <v>-6.996593012711894</v>
      </c>
    </row>
    <row r="15" spans="2:11" ht="12.75">
      <c r="B15" s="15">
        <v>124</v>
      </c>
      <c r="C15" s="5" t="s">
        <v>547</v>
      </c>
      <c r="D15" s="18">
        <v>4794348</v>
      </c>
      <c r="E15" s="19">
        <v>4642578</v>
      </c>
      <c r="F15" s="19">
        <v>4642578</v>
      </c>
      <c r="G15" s="19">
        <v>5303970</v>
      </c>
      <c r="H15" s="19">
        <v>4944596</v>
      </c>
      <c r="I15" s="122">
        <f t="shared" si="0"/>
        <v>-3.1656024969401453</v>
      </c>
      <c r="J15" s="123">
        <f t="shared" si="1"/>
        <v>6.505394201239056</v>
      </c>
      <c r="K15" s="124">
        <f t="shared" si="2"/>
        <v>-6.775566226807472</v>
      </c>
    </row>
    <row r="16" spans="2:11" ht="12.75">
      <c r="B16" s="15">
        <v>125</v>
      </c>
      <c r="C16" s="5" t="s">
        <v>548</v>
      </c>
      <c r="D16" s="18">
        <v>8871877</v>
      </c>
      <c r="E16" s="19">
        <v>8675906</v>
      </c>
      <c r="F16" s="19">
        <v>8675906</v>
      </c>
      <c r="G16" s="19">
        <v>10087411</v>
      </c>
      <c r="H16" s="19">
        <v>9402739</v>
      </c>
      <c r="I16" s="122">
        <f t="shared" si="0"/>
        <v>-2.2089012280039455</v>
      </c>
      <c r="J16" s="123">
        <f t="shared" si="1"/>
        <v>8.377603445680482</v>
      </c>
      <c r="K16" s="124">
        <f t="shared" si="2"/>
        <v>-6.7873907388129595</v>
      </c>
    </row>
    <row r="17" spans="2:11" ht="12.75">
      <c r="B17" s="15">
        <v>126</v>
      </c>
      <c r="C17" s="5" t="s">
        <v>549</v>
      </c>
      <c r="D17" s="18">
        <v>5348262</v>
      </c>
      <c r="E17" s="19">
        <v>5672554</v>
      </c>
      <c r="F17" s="19">
        <v>5672554</v>
      </c>
      <c r="G17" s="19">
        <v>6505161</v>
      </c>
      <c r="H17" s="19">
        <v>6057645</v>
      </c>
      <c r="I17" s="122">
        <f t="shared" si="0"/>
        <v>6.063502498568685</v>
      </c>
      <c r="J17" s="123">
        <f t="shared" si="1"/>
        <v>6.788670500095728</v>
      </c>
      <c r="K17" s="124">
        <f t="shared" si="2"/>
        <v>-6.879399295420974</v>
      </c>
    </row>
    <row r="18" spans="2:11" ht="12.75">
      <c r="B18" s="15">
        <v>127</v>
      </c>
      <c r="C18" s="5" t="s">
        <v>550</v>
      </c>
      <c r="D18" s="18">
        <v>6845025</v>
      </c>
      <c r="E18" s="19">
        <v>6573770</v>
      </c>
      <c r="F18" s="19">
        <v>6573770</v>
      </c>
      <c r="G18" s="19">
        <v>7851705</v>
      </c>
      <c r="H18" s="19">
        <v>7294520</v>
      </c>
      <c r="I18" s="122">
        <f t="shared" si="0"/>
        <v>-3.9628051029762523</v>
      </c>
      <c r="J18" s="123">
        <f t="shared" si="1"/>
        <v>10.96402825167293</v>
      </c>
      <c r="K18" s="124">
        <f t="shared" si="2"/>
        <v>-7.096356778559565</v>
      </c>
    </row>
    <row r="19" spans="2:11" ht="12.75">
      <c r="B19" s="15">
        <v>128</v>
      </c>
      <c r="C19" s="5" t="s">
        <v>551</v>
      </c>
      <c r="D19" s="18">
        <v>8213353</v>
      </c>
      <c r="E19" s="19">
        <v>8092563</v>
      </c>
      <c r="F19" s="19">
        <v>8092563</v>
      </c>
      <c r="G19" s="19">
        <v>9343753</v>
      </c>
      <c r="H19" s="19">
        <v>8721682</v>
      </c>
      <c r="I19" s="122">
        <f t="shared" si="0"/>
        <v>-1.470653946080247</v>
      </c>
      <c r="J19" s="123">
        <f t="shared" si="1"/>
        <v>7.774038954037188</v>
      </c>
      <c r="K19" s="124">
        <f t="shared" si="2"/>
        <v>-6.657613915950044</v>
      </c>
    </row>
    <row r="20" spans="2:11" ht="12.75">
      <c r="B20" s="15">
        <v>129</v>
      </c>
      <c r="C20" s="5" t="s">
        <v>552</v>
      </c>
      <c r="D20" s="18">
        <v>11120176</v>
      </c>
      <c r="E20" s="19">
        <v>10852130</v>
      </c>
      <c r="F20" s="19">
        <v>10852130</v>
      </c>
      <c r="G20" s="19">
        <v>12706700</v>
      </c>
      <c r="H20" s="19">
        <v>11634167</v>
      </c>
      <c r="I20" s="122">
        <f t="shared" si="0"/>
        <v>-2.4104474605437853</v>
      </c>
      <c r="J20" s="123">
        <f t="shared" si="1"/>
        <v>7.206299592798837</v>
      </c>
      <c r="K20" s="124">
        <f t="shared" si="2"/>
        <v>-8.440688770491157</v>
      </c>
    </row>
    <row r="21" spans="2:11" ht="12.75">
      <c r="B21" s="15">
        <v>130</v>
      </c>
      <c r="C21" s="5" t="s">
        <v>553</v>
      </c>
      <c r="D21" s="18">
        <v>6713660</v>
      </c>
      <c r="E21" s="19">
        <v>6551577</v>
      </c>
      <c r="F21" s="19">
        <v>6551577</v>
      </c>
      <c r="G21" s="19">
        <v>7625640</v>
      </c>
      <c r="H21" s="19">
        <v>7095963</v>
      </c>
      <c r="I21" s="122">
        <f t="shared" si="0"/>
        <v>-2.414227113079903</v>
      </c>
      <c r="J21" s="123">
        <f t="shared" si="1"/>
        <v>8.309236081633475</v>
      </c>
      <c r="K21" s="124">
        <f t="shared" si="2"/>
        <v>-6.946000597982593</v>
      </c>
    </row>
    <row r="22" spans="2:11" ht="12.75">
      <c r="B22" s="15">
        <v>131</v>
      </c>
      <c r="C22" s="5" t="s">
        <v>554</v>
      </c>
      <c r="D22" s="18">
        <v>5992600</v>
      </c>
      <c r="E22" s="19">
        <v>5921359</v>
      </c>
      <c r="F22" s="19">
        <v>5921359</v>
      </c>
      <c r="G22" s="19">
        <v>6732372</v>
      </c>
      <c r="H22" s="19">
        <v>6303200</v>
      </c>
      <c r="I22" s="122">
        <f t="shared" si="0"/>
        <v>-1.1888162066548746</v>
      </c>
      <c r="J22" s="123">
        <f t="shared" si="1"/>
        <v>6.448536560610485</v>
      </c>
      <c r="K22" s="124">
        <f t="shared" si="2"/>
        <v>-6.374751721978522</v>
      </c>
    </row>
    <row r="23" spans="2:11" ht="12.75">
      <c r="B23" s="15">
        <v>132</v>
      </c>
      <c r="C23" s="5" t="s">
        <v>555</v>
      </c>
      <c r="D23" s="18">
        <v>6008703</v>
      </c>
      <c r="E23" s="19">
        <v>5738315</v>
      </c>
      <c r="F23" s="19">
        <v>5738315</v>
      </c>
      <c r="G23" s="19">
        <v>6645351</v>
      </c>
      <c r="H23" s="19">
        <v>6186896</v>
      </c>
      <c r="I23" s="122">
        <f t="shared" si="0"/>
        <v>-4.499939504415506</v>
      </c>
      <c r="J23" s="123">
        <f t="shared" si="1"/>
        <v>7.817294798211671</v>
      </c>
      <c r="K23" s="124">
        <f t="shared" si="2"/>
        <v>-6.8988831440205285</v>
      </c>
    </row>
    <row r="24" spans="2:11" ht="12.75">
      <c r="B24" s="15">
        <v>133</v>
      </c>
      <c r="C24" s="5" t="s">
        <v>556</v>
      </c>
      <c r="D24" s="18">
        <v>5512771</v>
      </c>
      <c r="E24" s="19">
        <v>5391824</v>
      </c>
      <c r="F24" s="19">
        <v>5391824</v>
      </c>
      <c r="G24" s="19">
        <v>6262674</v>
      </c>
      <c r="H24" s="19">
        <v>5834371</v>
      </c>
      <c r="I24" s="122">
        <f t="shared" si="0"/>
        <v>-2.1939420302421464</v>
      </c>
      <c r="J24" s="123">
        <f t="shared" si="1"/>
        <v>8.207741944099055</v>
      </c>
      <c r="K24" s="124">
        <f t="shared" si="2"/>
        <v>-6.838979643519682</v>
      </c>
    </row>
    <row r="25" spans="2:11" ht="12.75">
      <c r="B25" s="15">
        <v>134</v>
      </c>
      <c r="C25" s="5" t="s">
        <v>557</v>
      </c>
      <c r="D25" s="18">
        <v>10869636</v>
      </c>
      <c r="E25" s="19">
        <v>10837083</v>
      </c>
      <c r="F25" s="19">
        <v>10837083</v>
      </c>
      <c r="G25" s="19">
        <v>12604026</v>
      </c>
      <c r="H25" s="19">
        <v>11714343</v>
      </c>
      <c r="I25" s="122">
        <f t="shared" si="0"/>
        <v>-0.2994856497494536</v>
      </c>
      <c r="J25" s="123">
        <f t="shared" si="1"/>
        <v>8.094982755045809</v>
      </c>
      <c r="K25" s="124">
        <f t="shared" si="2"/>
        <v>-7.058720761128234</v>
      </c>
    </row>
    <row r="26" spans="2:11" ht="12.75">
      <c r="B26" s="15">
        <v>135</v>
      </c>
      <c r="C26" s="5" t="s">
        <v>572</v>
      </c>
      <c r="D26" s="18">
        <v>8148955</v>
      </c>
      <c r="E26" s="19">
        <v>7939981</v>
      </c>
      <c r="F26" s="19">
        <v>7939981</v>
      </c>
      <c r="G26" s="19">
        <v>8936189</v>
      </c>
      <c r="H26" s="19">
        <v>8368333</v>
      </c>
      <c r="I26" s="122">
        <f t="shared" si="0"/>
        <v>-2.564426972538192</v>
      </c>
      <c r="J26" s="123">
        <f t="shared" si="1"/>
        <v>5.394874370606173</v>
      </c>
      <c r="K26" s="124">
        <f t="shared" si="2"/>
        <v>-6.354565687901181</v>
      </c>
    </row>
    <row r="27" spans="2:11" ht="12.75">
      <c r="B27" s="15">
        <v>136</v>
      </c>
      <c r="C27" s="5" t="s">
        <v>573</v>
      </c>
      <c r="D27" s="18">
        <v>8106677</v>
      </c>
      <c r="E27" s="19">
        <v>8196289</v>
      </c>
      <c r="F27" s="19">
        <v>8196289</v>
      </c>
      <c r="G27" s="19">
        <v>9493884</v>
      </c>
      <c r="H27" s="19">
        <v>8808849</v>
      </c>
      <c r="I27" s="122">
        <f t="shared" si="0"/>
        <v>1.10540977517668</v>
      </c>
      <c r="J27" s="123">
        <f t="shared" si="1"/>
        <v>7.4736261739916765</v>
      </c>
      <c r="K27" s="124">
        <f t="shared" si="2"/>
        <v>-7.21554002555751</v>
      </c>
    </row>
    <row r="28" spans="2:11" ht="12.75">
      <c r="B28" s="15">
        <v>137</v>
      </c>
      <c r="C28" s="5" t="s">
        <v>396</v>
      </c>
      <c r="D28" s="18">
        <v>5761192</v>
      </c>
      <c r="E28" s="19">
        <v>5602032</v>
      </c>
      <c r="F28" s="19">
        <v>5602032</v>
      </c>
      <c r="G28" s="19">
        <v>6550857</v>
      </c>
      <c r="H28" s="19">
        <v>6051490</v>
      </c>
      <c r="I28" s="122">
        <f t="shared" si="0"/>
        <v>-2.7626227350173393</v>
      </c>
      <c r="J28" s="123">
        <f t="shared" si="1"/>
        <v>8.023124466265097</v>
      </c>
      <c r="K28" s="124">
        <f t="shared" si="2"/>
        <v>-7.622926282774911</v>
      </c>
    </row>
    <row r="29" spans="2:11" ht="12.75">
      <c r="B29" s="15">
        <v>138</v>
      </c>
      <c r="C29" s="5" t="s">
        <v>558</v>
      </c>
      <c r="D29" s="18">
        <v>5848972</v>
      </c>
      <c r="E29" s="19">
        <v>5576577</v>
      </c>
      <c r="F29" s="19">
        <v>5576577</v>
      </c>
      <c r="G29" s="19">
        <v>6409229</v>
      </c>
      <c r="H29" s="19">
        <v>5989914</v>
      </c>
      <c r="I29" s="122">
        <f t="shared" si="0"/>
        <v>-4.657143169774103</v>
      </c>
      <c r="J29" s="123">
        <f t="shared" si="1"/>
        <v>7.412019954176197</v>
      </c>
      <c r="K29" s="124">
        <f t="shared" si="2"/>
        <v>-6.542362583705463</v>
      </c>
    </row>
    <row r="30" spans="2:11" ht="12.75">
      <c r="B30" s="15">
        <v>139</v>
      </c>
      <c r="C30" s="5" t="s">
        <v>574</v>
      </c>
      <c r="D30" s="18">
        <v>12402363</v>
      </c>
      <c r="E30" s="19">
        <v>12878600</v>
      </c>
      <c r="F30" s="19">
        <v>12878600</v>
      </c>
      <c r="G30" s="19">
        <v>13675613</v>
      </c>
      <c r="H30" s="19">
        <v>12753328</v>
      </c>
      <c r="I30" s="122">
        <f t="shared" si="0"/>
        <v>3.839889221110515</v>
      </c>
      <c r="J30" s="123">
        <f t="shared" si="1"/>
        <v>-0.972714425481036</v>
      </c>
      <c r="K30" s="124">
        <f t="shared" si="2"/>
        <v>-6.744012133130706</v>
      </c>
    </row>
    <row r="31" spans="2:11" ht="12.75">
      <c r="B31" s="15">
        <v>140</v>
      </c>
      <c r="C31" s="5" t="s">
        <v>559</v>
      </c>
      <c r="D31" s="18">
        <v>8014130</v>
      </c>
      <c r="E31" s="19">
        <v>7802383</v>
      </c>
      <c r="F31" s="19">
        <v>7802383</v>
      </c>
      <c r="G31" s="19">
        <v>8897886</v>
      </c>
      <c r="H31" s="19">
        <v>8318762</v>
      </c>
      <c r="I31" s="122">
        <f t="shared" si="0"/>
        <v>-2.642170765884755</v>
      </c>
      <c r="J31" s="123">
        <f t="shared" si="1"/>
        <v>6.61822163818413</v>
      </c>
      <c r="K31" s="124">
        <f t="shared" si="2"/>
        <v>-6.508557201114962</v>
      </c>
    </row>
    <row r="32" spans="2:11" ht="12.75">
      <c r="B32" s="15">
        <v>141</v>
      </c>
      <c r="C32" s="5" t="s">
        <v>560</v>
      </c>
      <c r="D32" s="18">
        <v>10721679</v>
      </c>
      <c r="E32" s="19">
        <v>10631982</v>
      </c>
      <c r="F32" s="19">
        <v>10631982</v>
      </c>
      <c r="G32" s="19">
        <v>12591416</v>
      </c>
      <c r="H32" s="19">
        <v>11683547</v>
      </c>
      <c r="I32" s="122">
        <f t="shared" si="0"/>
        <v>-0.8365947161820486</v>
      </c>
      <c r="J32" s="123">
        <f t="shared" si="1"/>
        <v>9.890582959978666</v>
      </c>
      <c r="K32" s="124">
        <f t="shared" si="2"/>
        <v>-7.210221630355152</v>
      </c>
    </row>
    <row r="33" spans="2:11" ht="12.75">
      <c r="B33" s="15">
        <v>142</v>
      </c>
      <c r="C33" s="5" t="s">
        <v>575</v>
      </c>
      <c r="D33" s="18">
        <v>8544138</v>
      </c>
      <c r="E33" s="19">
        <v>8297198</v>
      </c>
      <c r="F33" s="19">
        <v>8297198</v>
      </c>
      <c r="G33" s="19">
        <v>9593239</v>
      </c>
      <c r="H33" s="19">
        <v>8902797</v>
      </c>
      <c r="I33" s="122">
        <f t="shared" si="0"/>
        <v>-2.8901686747100808</v>
      </c>
      <c r="J33" s="123">
        <f t="shared" si="1"/>
        <v>7.298837511169443</v>
      </c>
      <c r="K33" s="124">
        <f t="shared" si="2"/>
        <v>-7.197172925640649</v>
      </c>
    </row>
    <row r="34" spans="2:11" ht="12.75">
      <c r="B34" s="15">
        <v>143</v>
      </c>
      <c r="C34" s="5" t="s">
        <v>561</v>
      </c>
      <c r="D34" s="18">
        <v>4397702</v>
      </c>
      <c r="E34" s="19">
        <v>4300483</v>
      </c>
      <c r="F34" s="19">
        <v>4300483</v>
      </c>
      <c r="G34" s="19">
        <v>5003401</v>
      </c>
      <c r="H34" s="19">
        <v>4660763</v>
      </c>
      <c r="I34" s="122">
        <f t="shared" si="0"/>
        <v>-2.210677303737274</v>
      </c>
      <c r="J34" s="123">
        <f t="shared" si="1"/>
        <v>8.377663625225363</v>
      </c>
      <c r="K34" s="124">
        <f t="shared" si="2"/>
        <v>-6.84810192107329</v>
      </c>
    </row>
    <row r="35" spans="2:11" ht="12.75">
      <c r="B35" s="15">
        <v>144</v>
      </c>
      <c r="C35" s="5" t="s">
        <v>576</v>
      </c>
      <c r="D35" s="18">
        <v>5961019</v>
      </c>
      <c r="E35" s="19">
        <v>5832439</v>
      </c>
      <c r="F35" s="19">
        <v>5832439</v>
      </c>
      <c r="G35" s="19">
        <v>6472641</v>
      </c>
      <c r="H35" s="19">
        <v>6067801</v>
      </c>
      <c r="I35" s="122">
        <f t="shared" si="0"/>
        <v>-2.1570137588892146</v>
      </c>
      <c r="J35" s="123">
        <f t="shared" si="1"/>
        <v>4.035395826685884</v>
      </c>
      <c r="K35" s="124">
        <f t="shared" si="2"/>
        <v>-6.2546339276347895</v>
      </c>
    </row>
    <row r="36" spans="2:11" ht="12.75">
      <c r="B36" s="15">
        <v>145</v>
      </c>
      <c r="C36" s="5" t="s">
        <v>562</v>
      </c>
      <c r="D36" s="18">
        <v>7578990</v>
      </c>
      <c r="E36" s="19">
        <v>7691706</v>
      </c>
      <c r="F36" s="19">
        <v>7691706</v>
      </c>
      <c r="G36" s="19">
        <v>8774798</v>
      </c>
      <c r="H36" s="19">
        <v>8207256</v>
      </c>
      <c r="I36" s="122">
        <f t="shared" si="0"/>
        <v>1.4872166344064297</v>
      </c>
      <c r="J36" s="123">
        <f t="shared" si="1"/>
        <v>6.70267428318243</v>
      </c>
      <c r="K36" s="124">
        <f t="shared" si="2"/>
        <v>-6.467863989575595</v>
      </c>
    </row>
    <row r="37" spans="2:11" ht="12.75">
      <c r="B37" s="15">
        <v>146</v>
      </c>
      <c r="C37" s="5" t="s">
        <v>563</v>
      </c>
      <c r="D37" s="18">
        <v>8451266</v>
      </c>
      <c r="E37" s="19">
        <v>8251999</v>
      </c>
      <c r="F37" s="19">
        <v>8251999</v>
      </c>
      <c r="G37" s="19">
        <v>9642840</v>
      </c>
      <c r="H37" s="19">
        <v>8968084</v>
      </c>
      <c r="I37" s="122">
        <f t="shared" si="0"/>
        <v>-2.357836092249377</v>
      </c>
      <c r="J37" s="123">
        <f t="shared" si="1"/>
        <v>8.677715545045505</v>
      </c>
      <c r="K37" s="124">
        <f t="shared" si="2"/>
        <v>-6.9974820695977495</v>
      </c>
    </row>
    <row r="38" spans="2:11" ht="12.75">
      <c r="B38" s="15">
        <v>147</v>
      </c>
      <c r="C38" s="5" t="s">
        <v>564</v>
      </c>
      <c r="D38" s="18">
        <v>6072261</v>
      </c>
      <c r="E38" s="19">
        <v>5913493</v>
      </c>
      <c r="F38" s="19">
        <v>5913493</v>
      </c>
      <c r="G38" s="19">
        <v>6667504</v>
      </c>
      <c r="H38" s="19">
        <v>6238780</v>
      </c>
      <c r="I38" s="122">
        <f t="shared" si="0"/>
        <v>-2.614643869886357</v>
      </c>
      <c r="J38" s="123">
        <f t="shared" si="1"/>
        <v>5.50075902685605</v>
      </c>
      <c r="K38" s="124">
        <f t="shared" si="2"/>
        <v>-6.430052385420392</v>
      </c>
    </row>
    <row r="39" spans="2:11" ht="12.75">
      <c r="B39" s="15">
        <v>148</v>
      </c>
      <c r="C39" s="5" t="s">
        <v>565</v>
      </c>
      <c r="D39" s="18">
        <v>5011355</v>
      </c>
      <c r="E39" s="19">
        <v>4780418</v>
      </c>
      <c r="F39" s="19">
        <v>4780418</v>
      </c>
      <c r="G39" s="19">
        <v>5442225</v>
      </c>
      <c r="H39" s="19">
        <v>5073292</v>
      </c>
      <c r="I39" s="122">
        <f t="shared" si="0"/>
        <v>-4.608274608364404</v>
      </c>
      <c r="J39" s="123">
        <f t="shared" si="1"/>
        <v>6.126535378287001</v>
      </c>
      <c r="K39" s="124">
        <f t="shared" si="2"/>
        <v>-6.779083922476559</v>
      </c>
    </row>
    <row r="40" spans="2:11" ht="12.75">
      <c r="B40" s="15">
        <v>149</v>
      </c>
      <c r="C40" s="5" t="s">
        <v>566</v>
      </c>
      <c r="D40" s="18">
        <v>5969895</v>
      </c>
      <c r="E40" s="19">
        <v>5755117</v>
      </c>
      <c r="F40" s="19">
        <v>5755117</v>
      </c>
      <c r="G40" s="19">
        <v>6684735</v>
      </c>
      <c r="H40" s="19">
        <v>6230397</v>
      </c>
      <c r="I40" s="122">
        <f t="shared" si="0"/>
        <v>-3.5976847163978642</v>
      </c>
      <c r="J40" s="123">
        <f t="shared" si="1"/>
        <v>8.258389881561046</v>
      </c>
      <c r="K40" s="124">
        <f t="shared" si="2"/>
        <v>-6.796649381015108</v>
      </c>
    </row>
    <row r="41" spans="2:11" ht="12.75">
      <c r="B41" s="15">
        <v>150</v>
      </c>
      <c r="C41" s="5" t="s">
        <v>567</v>
      </c>
      <c r="D41" s="18">
        <v>6042971</v>
      </c>
      <c r="E41" s="19">
        <v>5588575</v>
      </c>
      <c r="F41" s="19">
        <v>5588575</v>
      </c>
      <c r="G41" s="19">
        <v>6233348</v>
      </c>
      <c r="H41" s="19">
        <v>5798275</v>
      </c>
      <c r="I41" s="122">
        <f t="shared" si="0"/>
        <v>-7.519413877710157</v>
      </c>
      <c r="J41" s="123">
        <f t="shared" si="1"/>
        <v>3.7522982155558493</v>
      </c>
      <c r="K41" s="124">
        <f t="shared" si="2"/>
        <v>-6.979764325688221</v>
      </c>
    </row>
    <row r="42" spans="2:11" ht="12.75">
      <c r="B42" s="15">
        <v>151</v>
      </c>
      <c r="C42" s="5" t="s">
        <v>577</v>
      </c>
      <c r="D42" s="18">
        <v>6033680</v>
      </c>
      <c r="E42" s="19">
        <v>5780248</v>
      </c>
      <c r="F42" s="19">
        <v>5780248</v>
      </c>
      <c r="G42" s="19">
        <v>6728013</v>
      </c>
      <c r="H42" s="19">
        <v>6250799</v>
      </c>
      <c r="I42" s="122">
        <f t="shared" si="0"/>
        <v>-4.200289044165418</v>
      </c>
      <c r="J42" s="123">
        <f t="shared" si="1"/>
        <v>8.140671472919504</v>
      </c>
      <c r="K42" s="124">
        <f t="shared" si="2"/>
        <v>-7.09294111054779</v>
      </c>
    </row>
    <row r="43" spans="2:11" ht="12.75">
      <c r="B43" s="15">
        <v>152</v>
      </c>
      <c r="C43" s="5" t="s">
        <v>568</v>
      </c>
      <c r="D43" s="18">
        <v>7486074</v>
      </c>
      <c r="E43" s="19">
        <v>6831869</v>
      </c>
      <c r="F43" s="19">
        <v>6831869</v>
      </c>
      <c r="G43" s="19">
        <v>7853983</v>
      </c>
      <c r="H43" s="19">
        <v>7304724</v>
      </c>
      <c r="I43" s="122">
        <f t="shared" si="0"/>
        <v>-8.73895983395302</v>
      </c>
      <c r="J43" s="123">
        <f t="shared" si="1"/>
        <v>6.921312454908013</v>
      </c>
      <c r="K43" s="124">
        <f t="shared" si="2"/>
        <v>-6.9933815746736405</v>
      </c>
    </row>
    <row r="44" spans="2:11" ht="12.75">
      <c r="B44" s="15">
        <v>154</v>
      </c>
      <c r="C44" s="5" t="s">
        <v>1242</v>
      </c>
      <c r="D44" s="18">
        <v>8991429</v>
      </c>
      <c r="E44" s="19">
        <v>8855294</v>
      </c>
      <c r="F44" s="19">
        <v>8855294</v>
      </c>
      <c r="G44" s="19">
        <v>10362283</v>
      </c>
      <c r="H44" s="19">
        <v>9694937</v>
      </c>
      <c r="I44" s="122">
        <f t="shared" si="0"/>
        <v>-1.5140529942459624</v>
      </c>
      <c r="J44" s="123">
        <f t="shared" si="1"/>
        <v>9.481819575950844</v>
      </c>
      <c r="K44" s="124">
        <f t="shared" si="2"/>
        <v>-6.440144512555779</v>
      </c>
    </row>
    <row r="45" spans="2:11" ht="12.75">
      <c r="B45" s="15">
        <v>155</v>
      </c>
      <c r="C45" s="5" t="s">
        <v>1243</v>
      </c>
      <c r="D45" s="18">
        <v>3615001</v>
      </c>
      <c r="E45" s="19">
        <v>3622423</v>
      </c>
      <c r="F45" s="19">
        <v>3622423</v>
      </c>
      <c r="G45" s="19">
        <v>4106205</v>
      </c>
      <c r="H45" s="19">
        <v>3838244</v>
      </c>
      <c r="I45" s="122">
        <f t="shared" si="0"/>
        <v>0.2053111465252666</v>
      </c>
      <c r="J45" s="123">
        <f t="shared" si="1"/>
        <v>5.957918222140268</v>
      </c>
      <c r="K45" s="124">
        <f t="shared" si="2"/>
        <v>-6.525757968732682</v>
      </c>
    </row>
    <row r="46" spans="2:11" ht="12.75">
      <c r="B46" s="15">
        <v>156</v>
      </c>
      <c r="C46" s="5" t="s">
        <v>1244</v>
      </c>
      <c r="D46" s="18">
        <v>3595871</v>
      </c>
      <c r="E46" s="19">
        <v>3679316</v>
      </c>
      <c r="F46" s="19">
        <v>3679316</v>
      </c>
      <c r="G46" s="19">
        <v>4192003</v>
      </c>
      <c r="H46" s="19">
        <v>3935571</v>
      </c>
      <c r="I46" s="122">
        <f t="shared" si="0"/>
        <v>2.320578240988058</v>
      </c>
      <c r="J46" s="123">
        <f t="shared" si="1"/>
        <v>6.964745621196977</v>
      </c>
      <c r="K46" s="124">
        <f t="shared" si="2"/>
        <v>-6.117171194772519</v>
      </c>
    </row>
    <row r="47" spans="2:11" ht="12.75">
      <c r="B47" s="15">
        <v>157</v>
      </c>
      <c r="C47" s="5" t="s">
        <v>1226</v>
      </c>
      <c r="D47" s="18">
        <v>2806402</v>
      </c>
      <c r="E47" s="19">
        <v>2932457</v>
      </c>
      <c r="F47" s="19">
        <v>2932457</v>
      </c>
      <c r="G47" s="19">
        <v>3279530</v>
      </c>
      <c r="H47" s="19">
        <v>3080966</v>
      </c>
      <c r="I47" s="122">
        <f t="shared" si="0"/>
        <v>4.491694347424202</v>
      </c>
      <c r="J47" s="123">
        <f t="shared" si="1"/>
        <v>5.064319783717197</v>
      </c>
      <c r="K47" s="124">
        <f t="shared" si="2"/>
        <v>-6.054648074571656</v>
      </c>
    </row>
    <row r="48" spans="2:11" ht="12.75">
      <c r="B48" s="15">
        <v>158</v>
      </c>
      <c r="C48" s="5" t="s">
        <v>1227</v>
      </c>
      <c r="D48" s="18">
        <v>6394264</v>
      </c>
      <c r="E48" s="19">
        <v>6290351</v>
      </c>
      <c r="F48" s="19">
        <v>6290351</v>
      </c>
      <c r="G48" s="19">
        <v>7258208</v>
      </c>
      <c r="H48" s="19">
        <v>6763049</v>
      </c>
      <c r="I48" s="122">
        <f t="shared" si="0"/>
        <v>-1.6250971182922735</v>
      </c>
      <c r="J48" s="123">
        <f t="shared" si="1"/>
        <v>7.514652203032868</v>
      </c>
      <c r="K48" s="124">
        <f t="shared" si="2"/>
        <v>-6.822055802203519</v>
      </c>
    </row>
    <row r="49" spans="2:11" ht="12.75">
      <c r="B49" s="15">
        <v>159</v>
      </c>
      <c r="C49" s="5" t="s">
        <v>1228</v>
      </c>
      <c r="D49" s="18">
        <v>2748896</v>
      </c>
      <c r="E49" s="19">
        <v>2715044</v>
      </c>
      <c r="F49" s="19">
        <v>2715044</v>
      </c>
      <c r="G49" s="19">
        <v>3141256</v>
      </c>
      <c r="H49" s="19">
        <v>2930363</v>
      </c>
      <c r="I49" s="122">
        <f t="shared" si="0"/>
        <v>-1.2314761998998836</v>
      </c>
      <c r="J49" s="123">
        <f t="shared" si="1"/>
        <v>7.930589706833491</v>
      </c>
      <c r="K49" s="124">
        <f t="shared" si="2"/>
        <v>-6.71365211877033</v>
      </c>
    </row>
    <row r="50" spans="2:11" ht="12.75">
      <c r="B50" s="15">
        <v>160</v>
      </c>
      <c r="C50" s="5" t="s">
        <v>1229</v>
      </c>
      <c r="D50" s="18">
        <v>2412213</v>
      </c>
      <c r="E50" s="19">
        <v>2423634</v>
      </c>
      <c r="F50" s="19">
        <v>2423634</v>
      </c>
      <c r="G50" s="19">
        <v>2718991</v>
      </c>
      <c r="H50" s="19">
        <v>2558226</v>
      </c>
      <c r="I50" s="122">
        <f t="shared" si="0"/>
        <v>0.4734656516650837</v>
      </c>
      <c r="J50" s="123">
        <f t="shared" si="1"/>
        <v>5.553313742916632</v>
      </c>
      <c r="K50" s="124">
        <f t="shared" si="2"/>
        <v>-5.912671281368709</v>
      </c>
    </row>
    <row r="51" spans="2:11" ht="12.75">
      <c r="B51" s="15">
        <v>161</v>
      </c>
      <c r="C51" s="5" t="s">
        <v>1230</v>
      </c>
      <c r="D51" s="18">
        <v>3071920</v>
      </c>
      <c r="E51" s="19">
        <v>3126572</v>
      </c>
      <c r="F51" s="19">
        <v>3126572</v>
      </c>
      <c r="G51" s="19">
        <v>3715365</v>
      </c>
      <c r="H51" s="19">
        <v>3429534</v>
      </c>
      <c r="I51" s="122">
        <f t="shared" si="0"/>
        <v>1.7790827886142946</v>
      </c>
      <c r="J51" s="123">
        <f t="shared" si="1"/>
        <v>9.68990958788092</v>
      </c>
      <c r="K51" s="124">
        <f t="shared" si="2"/>
        <v>-7.693214529393478</v>
      </c>
    </row>
    <row r="52" spans="2:11" ht="12.75">
      <c r="B52" s="15">
        <v>162</v>
      </c>
      <c r="C52" s="5" t="s">
        <v>1231</v>
      </c>
      <c r="D52" s="18">
        <v>2979004</v>
      </c>
      <c r="E52" s="19">
        <v>3241165</v>
      </c>
      <c r="F52" s="19">
        <v>3241165</v>
      </c>
      <c r="G52" s="19">
        <v>3425237</v>
      </c>
      <c r="H52" s="19">
        <v>3225069</v>
      </c>
      <c r="I52" s="122">
        <f t="shared" si="0"/>
        <v>8.800290298368175</v>
      </c>
      <c r="J52" s="123">
        <f t="shared" si="1"/>
        <v>-0.49661155788119915</v>
      </c>
      <c r="K52" s="124">
        <f t="shared" si="2"/>
        <v>-5.843916785904158</v>
      </c>
    </row>
    <row r="53" spans="2:11" ht="12.75">
      <c r="B53" s="15">
        <v>163</v>
      </c>
      <c r="C53" s="5" t="s">
        <v>1232</v>
      </c>
      <c r="D53" s="18">
        <v>2655354</v>
      </c>
      <c r="E53" s="19">
        <v>2631532</v>
      </c>
      <c r="F53" s="19">
        <v>2631532</v>
      </c>
      <c r="G53" s="19">
        <v>2957148</v>
      </c>
      <c r="H53" s="19">
        <v>2759473</v>
      </c>
      <c r="I53" s="122">
        <f t="shared" si="0"/>
        <v>-0.8971308533626821</v>
      </c>
      <c r="J53" s="123">
        <f t="shared" si="1"/>
        <v>4.8618447353100835</v>
      </c>
      <c r="K53" s="124">
        <f t="shared" si="2"/>
        <v>-6.684650210270171</v>
      </c>
    </row>
    <row r="54" spans="2:11" ht="12.75">
      <c r="B54" s="15">
        <v>164</v>
      </c>
      <c r="C54" s="5" t="s">
        <v>1233</v>
      </c>
      <c r="D54" s="18">
        <v>2637899</v>
      </c>
      <c r="E54" s="19">
        <v>2704015</v>
      </c>
      <c r="F54" s="19">
        <v>2704015</v>
      </c>
      <c r="G54" s="19">
        <v>2969405</v>
      </c>
      <c r="H54" s="19">
        <v>2783309</v>
      </c>
      <c r="I54" s="122">
        <f t="shared" si="0"/>
        <v>2.5063886069936814</v>
      </c>
      <c r="J54" s="123">
        <f t="shared" si="1"/>
        <v>2.9324541468889853</v>
      </c>
      <c r="K54" s="124">
        <f t="shared" si="2"/>
        <v>-6.267114118821782</v>
      </c>
    </row>
    <row r="55" spans="2:11" ht="14.25" customHeight="1">
      <c r="B55" s="15">
        <v>165</v>
      </c>
      <c r="C55" s="5" t="s">
        <v>1234</v>
      </c>
      <c r="D55" s="18">
        <v>2331758</v>
      </c>
      <c r="E55" s="19">
        <v>2343570</v>
      </c>
      <c r="F55" s="19">
        <v>2343570</v>
      </c>
      <c r="G55" s="19">
        <v>2669488</v>
      </c>
      <c r="H55" s="19">
        <v>2493433</v>
      </c>
      <c r="I55" s="122">
        <f t="shared" si="0"/>
        <v>0.5065705789365715</v>
      </c>
      <c r="J55" s="123">
        <f t="shared" si="1"/>
        <v>6.394645775462227</v>
      </c>
      <c r="K55" s="124">
        <f t="shared" si="2"/>
        <v>-6.595084900175618</v>
      </c>
    </row>
    <row r="56" spans="2:11" ht="12.75">
      <c r="B56" s="15">
        <v>166</v>
      </c>
      <c r="C56" s="5" t="s">
        <v>1235</v>
      </c>
      <c r="D56" s="18">
        <v>3718751</v>
      </c>
      <c r="E56" s="19">
        <v>3458411</v>
      </c>
      <c r="F56" s="19">
        <v>3458411</v>
      </c>
      <c r="G56" s="19">
        <v>3973917</v>
      </c>
      <c r="H56" s="19">
        <v>3712331</v>
      </c>
      <c r="I56" s="122">
        <f t="shared" si="0"/>
        <v>-7.000737613247033</v>
      </c>
      <c r="J56" s="123">
        <f t="shared" si="1"/>
        <v>7.342100172593713</v>
      </c>
      <c r="K56" s="124">
        <f t="shared" si="2"/>
        <v>-6.582573314943419</v>
      </c>
    </row>
    <row r="57" spans="2:11" ht="12.75">
      <c r="B57" s="15">
        <v>167</v>
      </c>
      <c r="C57" s="5" t="s">
        <v>1236</v>
      </c>
      <c r="D57" s="18">
        <v>3548198</v>
      </c>
      <c r="E57" s="19">
        <v>3373870</v>
      </c>
      <c r="F57" s="19">
        <v>3373870</v>
      </c>
      <c r="G57" s="19">
        <v>3700572</v>
      </c>
      <c r="H57" s="19">
        <v>3475033</v>
      </c>
      <c r="I57" s="122">
        <f t="shared" si="0"/>
        <v>-4.913141825794387</v>
      </c>
      <c r="J57" s="123">
        <f t="shared" si="1"/>
        <v>2.998426139714927</v>
      </c>
      <c r="K57" s="124">
        <f t="shared" si="2"/>
        <v>-6.094706439977382</v>
      </c>
    </row>
    <row r="58" spans="2:11" ht="12.75">
      <c r="B58" s="15">
        <v>168</v>
      </c>
      <c r="C58" s="5" t="s">
        <v>1237</v>
      </c>
      <c r="D58" s="18">
        <v>4644073</v>
      </c>
      <c r="E58" s="19">
        <v>4677103</v>
      </c>
      <c r="F58" s="19">
        <v>4677103</v>
      </c>
      <c r="G58" s="19">
        <v>5133572</v>
      </c>
      <c r="H58" s="19">
        <v>4789611</v>
      </c>
      <c r="I58" s="122">
        <f t="shared" si="0"/>
        <v>0.7112291301191842</v>
      </c>
      <c r="J58" s="123">
        <f t="shared" si="1"/>
        <v>2.4055061434396396</v>
      </c>
      <c r="K58" s="124">
        <f t="shared" si="2"/>
        <v>-6.700227443970785</v>
      </c>
    </row>
    <row r="59" spans="2:11" ht="12.75">
      <c r="B59" s="15">
        <v>169</v>
      </c>
      <c r="C59" s="5" t="s">
        <v>1238</v>
      </c>
      <c r="D59" s="18">
        <v>2831448</v>
      </c>
      <c r="E59" s="19">
        <v>2862360</v>
      </c>
      <c r="F59" s="19">
        <v>2862360</v>
      </c>
      <c r="G59" s="19">
        <v>3298221</v>
      </c>
      <c r="H59" s="19">
        <v>3085108</v>
      </c>
      <c r="I59" s="122">
        <f t="shared" si="0"/>
        <v>1.0917382201615533</v>
      </c>
      <c r="J59" s="123">
        <f t="shared" si="1"/>
        <v>7.781970122556214</v>
      </c>
      <c r="K59" s="124">
        <f t="shared" si="2"/>
        <v>-6.461453007545581</v>
      </c>
    </row>
    <row r="60" spans="2:11" ht="12.75">
      <c r="B60" s="15">
        <v>170</v>
      </c>
      <c r="C60" s="5" t="s">
        <v>1239</v>
      </c>
      <c r="D60" s="18">
        <v>2149835</v>
      </c>
      <c r="E60" s="19">
        <v>2296988</v>
      </c>
      <c r="F60" s="19">
        <v>2296988</v>
      </c>
      <c r="G60" s="19">
        <v>2544656</v>
      </c>
      <c r="H60" s="19">
        <v>2384528</v>
      </c>
      <c r="I60" s="122">
        <f t="shared" si="0"/>
        <v>6.8448508839050515</v>
      </c>
      <c r="J60" s="123">
        <f t="shared" si="1"/>
        <v>3.811077811464414</v>
      </c>
      <c r="K60" s="124">
        <f t="shared" si="2"/>
        <v>-6.292716972353041</v>
      </c>
    </row>
    <row r="61" spans="2:11" ht="12.75">
      <c r="B61" s="15">
        <v>171</v>
      </c>
      <c r="C61" s="5" t="s">
        <v>1240</v>
      </c>
      <c r="D61" s="18">
        <v>2532783</v>
      </c>
      <c r="E61" s="19">
        <v>2807588</v>
      </c>
      <c r="F61" s="19">
        <v>2807588</v>
      </c>
      <c r="G61" s="19">
        <v>3030335</v>
      </c>
      <c r="H61" s="19">
        <v>2825485</v>
      </c>
      <c r="I61" s="122">
        <f t="shared" si="0"/>
        <v>10.849922792438193</v>
      </c>
      <c r="J61" s="123">
        <f t="shared" si="1"/>
        <v>0.6374510790044585</v>
      </c>
      <c r="K61" s="124">
        <f t="shared" si="2"/>
        <v>-6.759978682224899</v>
      </c>
    </row>
    <row r="62" spans="2:11" ht="13.5" customHeight="1">
      <c r="B62" s="15">
        <v>172</v>
      </c>
      <c r="C62" s="5" t="s">
        <v>1241</v>
      </c>
      <c r="D62" s="18">
        <v>4996399</v>
      </c>
      <c r="E62" s="19">
        <v>5133523</v>
      </c>
      <c r="F62" s="19">
        <v>5133523</v>
      </c>
      <c r="G62" s="19">
        <v>5325821</v>
      </c>
      <c r="H62" s="19">
        <v>5021050</v>
      </c>
      <c r="I62" s="122">
        <f t="shared" si="0"/>
        <v>2.7444565576127955</v>
      </c>
      <c r="J62" s="123">
        <f t="shared" si="1"/>
        <v>-2.1909515161420368</v>
      </c>
      <c r="K62" s="124">
        <f t="shared" si="2"/>
        <v>-5.722516772531405</v>
      </c>
    </row>
    <row r="63" spans="2:11" ht="27" customHeight="1">
      <c r="B63" s="15">
        <v>200</v>
      </c>
      <c r="C63" s="5" t="s">
        <v>1245</v>
      </c>
      <c r="D63" s="18">
        <v>1993542141</v>
      </c>
      <c r="E63" s="19">
        <v>2856514725</v>
      </c>
      <c r="F63" s="19">
        <v>2785839668</v>
      </c>
      <c r="G63" s="19">
        <v>2170869022</v>
      </c>
      <c r="H63" s="19">
        <v>3614225261</v>
      </c>
      <c r="I63" s="122">
        <f t="shared" si="0"/>
        <v>39.74320435496628</v>
      </c>
      <c r="J63" s="123">
        <f t="shared" si="1"/>
        <v>29.735580353578328</v>
      </c>
      <c r="K63" s="124">
        <f t="shared" si="2"/>
        <v>66.48748608841682</v>
      </c>
    </row>
    <row r="64" spans="2:11" ht="24">
      <c r="B64" s="15">
        <v>210</v>
      </c>
      <c r="C64" s="5" t="s">
        <v>8</v>
      </c>
      <c r="D64" s="18">
        <v>118036478</v>
      </c>
      <c r="E64" s="19">
        <v>80944068</v>
      </c>
      <c r="F64" s="19">
        <v>80944068</v>
      </c>
      <c r="G64" s="19">
        <v>272103547</v>
      </c>
      <c r="H64" s="19">
        <v>260177213</v>
      </c>
      <c r="I64" s="122">
        <f t="shared" si="0"/>
        <v>-31.424531321580098</v>
      </c>
      <c r="J64" s="123">
        <f t="shared" si="1"/>
        <v>221.4283880567999</v>
      </c>
      <c r="K64" s="124">
        <f t="shared" si="2"/>
        <v>-4.383013059363028</v>
      </c>
    </row>
    <row r="65" spans="2:11" ht="12.75">
      <c r="B65" s="15">
        <v>211</v>
      </c>
      <c r="C65" s="5" t="s">
        <v>9</v>
      </c>
      <c r="D65" s="18">
        <v>35083680</v>
      </c>
      <c r="E65" s="19">
        <v>32963397</v>
      </c>
      <c r="F65" s="19">
        <v>32963397</v>
      </c>
      <c r="G65" s="19">
        <v>27680984</v>
      </c>
      <c r="H65" s="19">
        <v>26441592</v>
      </c>
      <c r="I65" s="122">
        <f t="shared" si="0"/>
        <v>-6.043502277982238</v>
      </c>
      <c r="J65" s="123">
        <f t="shared" si="1"/>
        <v>-19.784990606398967</v>
      </c>
      <c r="K65" s="124">
        <f t="shared" si="2"/>
        <v>-4.4774130861821915</v>
      </c>
    </row>
    <row r="66" spans="2:11" ht="24">
      <c r="B66" s="15">
        <v>212</v>
      </c>
      <c r="C66" s="5" t="s">
        <v>1246</v>
      </c>
      <c r="D66" s="18">
        <v>19587776</v>
      </c>
      <c r="E66" s="19">
        <v>17721296</v>
      </c>
      <c r="F66" s="19">
        <v>17721296</v>
      </c>
      <c r="G66" s="19">
        <v>22846414</v>
      </c>
      <c r="H66" s="19">
        <v>21591082</v>
      </c>
      <c r="I66" s="122">
        <f t="shared" si="0"/>
        <v>-9.52880000261388</v>
      </c>
      <c r="J66" s="123">
        <f t="shared" si="1"/>
        <v>21.836924342328</v>
      </c>
      <c r="K66" s="124">
        <f t="shared" si="2"/>
        <v>-5.494656623135697</v>
      </c>
    </row>
    <row r="67" spans="2:11" ht="12.75">
      <c r="B67" s="15">
        <v>213</v>
      </c>
      <c r="C67" s="5" t="s">
        <v>0</v>
      </c>
      <c r="D67" s="18">
        <v>44059921</v>
      </c>
      <c r="E67" s="19">
        <v>39355005</v>
      </c>
      <c r="F67" s="19">
        <v>39177537</v>
      </c>
      <c r="G67" s="19">
        <v>91887011</v>
      </c>
      <c r="H67" s="19">
        <v>90782790</v>
      </c>
      <c r="I67" s="122">
        <f t="shared" si="0"/>
        <v>-11.081236391685767</v>
      </c>
      <c r="J67" s="123">
        <f t="shared" si="1"/>
        <v>131.72153471516089</v>
      </c>
      <c r="K67" s="124">
        <f t="shared" si="2"/>
        <v>-1.2017160945631322</v>
      </c>
    </row>
    <row r="68" spans="2:11" ht="36">
      <c r="B68" s="15">
        <v>300</v>
      </c>
      <c r="C68" s="5" t="s">
        <v>17</v>
      </c>
      <c r="D68" s="18">
        <v>39124244</v>
      </c>
      <c r="E68" s="19">
        <v>37350534</v>
      </c>
      <c r="F68" s="19">
        <v>36998009</v>
      </c>
      <c r="G68" s="19">
        <v>101529759</v>
      </c>
      <c r="H68" s="19">
        <v>90465335</v>
      </c>
      <c r="I68" s="122">
        <f t="shared" si="0"/>
        <v>-5.434571464179605</v>
      </c>
      <c r="J68" s="123">
        <f t="shared" si="1"/>
        <v>144.51406290538498</v>
      </c>
      <c r="K68" s="124">
        <f t="shared" si="2"/>
        <v>-10.89771522061822</v>
      </c>
    </row>
    <row r="69" spans="2:11" ht="13.5" customHeight="1">
      <c r="B69" s="15">
        <v>310</v>
      </c>
      <c r="C69" s="5" t="s">
        <v>10</v>
      </c>
      <c r="D69" s="18">
        <v>52504792</v>
      </c>
      <c r="E69" s="19">
        <v>51484574</v>
      </c>
      <c r="F69" s="19">
        <v>51307106</v>
      </c>
      <c r="G69" s="19">
        <v>61670794</v>
      </c>
      <c r="H69" s="19">
        <v>57923796</v>
      </c>
      <c r="I69" s="122">
        <f t="shared" si="0"/>
        <v>-2.2810984566894343</v>
      </c>
      <c r="J69" s="123">
        <f t="shared" si="1"/>
        <v>12.89624482035685</v>
      </c>
      <c r="K69" s="124">
        <f t="shared" si="2"/>
        <v>-6.075806320898025</v>
      </c>
    </row>
    <row r="70" spans="2:11" ht="12.75">
      <c r="B70" s="15">
        <v>312</v>
      </c>
      <c r="C70" s="5" t="s">
        <v>1</v>
      </c>
      <c r="D70" s="18">
        <v>38797069</v>
      </c>
      <c r="E70" s="19">
        <v>39891532</v>
      </c>
      <c r="F70" s="19">
        <v>39543654</v>
      </c>
      <c r="G70" s="19">
        <v>50537026</v>
      </c>
      <c r="H70" s="19">
        <v>48402941</v>
      </c>
      <c r="I70" s="122">
        <f aca="true" t="shared" si="3" ref="I70:I102">((F70/D70)-1)*100</f>
        <v>1.9243335108639181</v>
      </c>
      <c r="J70" s="123">
        <f aca="true" t="shared" si="4" ref="J70:J102">((H70/F70)-1)*100</f>
        <v>22.403814781507037</v>
      </c>
      <c r="K70" s="124">
        <f aca="true" t="shared" si="5" ref="K70:K102">((H70/G70)-1)*100</f>
        <v>-4.222814773469263</v>
      </c>
    </row>
    <row r="71" spans="2:11" ht="24">
      <c r="B71" s="15">
        <v>314</v>
      </c>
      <c r="C71" s="5" t="s">
        <v>11</v>
      </c>
      <c r="D71" s="18">
        <v>6741535</v>
      </c>
      <c r="E71" s="26"/>
      <c r="F71" s="26"/>
      <c r="G71" s="19"/>
      <c r="H71" s="19"/>
      <c r="I71" s="122">
        <f t="shared" si="3"/>
        <v>-100</v>
      </c>
      <c r="J71" s="123" t="e">
        <f t="shared" si="4"/>
        <v>#DIV/0!</v>
      </c>
      <c r="K71" s="124" t="e">
        <f t="shared" si="5"/>
        <v>#DIV/0!</v>
      </c>
    </row>
    <row r="72" spans="2:11" ht="12.75">
      <c r="B72" s="15">
        <v>315</v>
      </c>
      <c r="C72" s="5" t="s">
        <v>12</v>
      </c>
      <c r="D72" s="18">
        <v>27142501</v>
      </c>
      <c r="E72" s="19">
        <v>26173903</v>
      </c>
      <c r="F72" s="19">
        <v>26077097</v>
      </c>
      <c r="G72" s="19">
        <v>33962348</v>
      </c>
      <c r="H72" s="19">
        <v>32083028</v>
      </c>
      <c r="I72" s="122">
        <f t="shared" si="3"/>
        <v>-3.925224134651406</v>
      </c>
      <c r="J72" s="123">
        <f t="shared" si="4"/>
        <v>23.03144019443575</v>
      </c>
      <c r="K72" s="124">
        <f t="shared" si="5"/>
        <v>-5.533539671638721</v>
      </c>
    </row>
    <row r="73" spans="2:11" ht="12.75">
      <c r="B73" s="15">
        <v>316</v>
      </c>
      <c r="C73" s="5" t="s">
        <v>2</v>
      </c>
      <c r="D73" s="18">
        <v>49704832</v>
      </c>
      <c r="E73" s="19">
        <v>83257162</v>
      </c>
      <c r="F73" s="19">
        <v>75257162</v>
      </c>
      <c r="G73" s="19">
        <v>58529483</v>
      </c>
      <c r="H73" s="19">
        <v>51156600</v>
      </c>
      <c r="I73" s="122">
        <f t="shared" si="3"/>
        <v>51.408140761847854</v>
      </c>
      <c r="J73" s="123">
        <f t="shared" si="4"/>
        <v>-32.02427697180502</v>
      </c>
      <c r="K73" s="124">
        <f t="shared" si="5"/>
        <v>-12.59687019617105</v>
      </c>
    </row>
    <row r="74" spans="2:11" ht="12.75">
      <c r="B74" s="15">
        <v>400</v>
      </c>
      <c r="C74" s="5" t="s">
        <v>13</v>
      </c>
      <c r="D74" s="18">
        <v>67133673</v>
      </c>
      <c r="E74" s="19">
        <v>64449979</v>
      </c>
      <c r="F74" s="19">
        <v>64274922</v>
      </c>
      <c r="G74" s="19">
        <v>29581444</v>
      </c>
      <c r="H74" s="19">
        <v>27617483</v>
      </c>
      <c r="I74" s="122">
        <f t="shared" si="3"/>
        <v>-4.258296726889943</v>
      </c>
      <c r="J74" s="123">
        <f t="shared" si="4"/>
        <v>-57.032257464271986</v>
      </c>
      <c r="K74" s="124">
        <f t="shared" si="5"/>
        <v>-6.6391654173474475</v>
      </c>
    </row>
    <row r="75" spans="2:11" ht="24">
      <c r="B75" s="15">
        <v>410</v>
      </c>
      <c r="C75" s="5" t="s">
        <v>14</v>
      </c>
      <c r="D75" s="18">
        <v>515668766</v>
      </c>
      <c r="E75" s="19">
        <v>499255800</v>
      </c>
      <c r="F75" s="19">
        <v>499255800</v>
      </c>
      <c r="G75" s="19">
        <v>62244735</v>
      </c>
      <c r="H75" s="19">
        <v>1309812293</v>
      </c>
      <c r="I75" s="122">
        <f t="shared" si="3"/>
        <v>-3.1828505199789414</v>
      </c>
      <c r="J75" s="123">
        <f t="shared" si="4"/>
        <v>162.3529447229256</v>
      </c>
      <c r="K75" s="124">
        <f t="shared" si="5"/>
        <v>2004.2941109798282</v>
      </c>
    </row>
    <row r="76" spans="2:11" ht="15.75" customHeight="1">
      <c r="B76" s="15">
        <v>412</v>
      </c>
      <c r="C76" s="5" t="s">
        <v>15</v>
      </c>
      <c r="D76" s="18">
        <v>31973786</v>
      </c>
      <c r="E76" s="19">
        <v>29112494</v>
      </c>
      <c r="F76" s="19">
        <v>29112494</v>
      </c>
      <c r="G76" s="19">
        <v>55825371</v>
      </c>
      <c r="H76" s="19">
        <v>53396651</v>
      </c>
      <c r="I76" s="122">
        <f t="shared" si="3"/>
        <v>-8.948868301051371</v>
      </c>
      <c r="J76" s="123">
        <f t="shared" si="4"/>
        <v>83.41489739766025</v>
      </c>
      <c r="K76" s="124">
        <f t="shared" si="5"/>
        <v>-4.350566698428215</v>
      </c>
    </row>
    <row r="77" spans="2:11" ht="12.75">
      <c r="B77" s="15">
        <v>414</v>
      </c>
      <c r="C77" s="5" t="s">
        <v>3</v>
      </c>
      <c r="D77" s="18">
        <v>40024130</v>
      </c>
      <c r="E77" s="19">
        <v>37221871</v>
      </c>
      <c r="F77" s="19">
        <v>37221871</v>
      </c>
      <c r="G77" s="19">
        <v>43499045</v>
      </c>
      <c r="H77" s="19">
        <v>40503535</v>
      </c>
      <c r="I77" s="122">
        <f t="shared" si="3"/>
        <v>-7.001423891037728</v>
      </c>
      <c r="J77" s="123">
        <f t="shared" si="4"/>
        <v>8.81649393712638</v>
      </c>
      <c r="K77" s="124">
        <f t="shared" si="5"/>
        <v>-6.886381068825765</v>
      </c>
    </row>
    <row r="78" spans="2:11" ht="24">
      <c r="B78" s="15">
        <v>415</v>
      </c>
      <c r="C78" s="5" t="s">
        <v>16</v>
      </c>
      <c r="D78" s="18">
        <v>31263558</v>
      </c>
      <c r="E78" s="19">
        <v>29468053</v>
      </c>
      <c r="F78" s="19">
        <v>29468053</v>
      </c>
      <c r="G78" s="19">
        <v>36206926</v>
      </c>
      <c r="H78" s="19">
        <v>33669049</v>
      </c>
      <c r="I78" s="122">
        <f t="shared" si="3"/>
        <v>-5.7431243110589</v>
      </c>
      <c r="J78" s="123">
        <f t="shared" si="4"/>
        <v>14.25610304148699</v>
      </c>
      <c r="K78" s="124">
        <f t="shared" si="5"/>
        <v>-7.009368870475219</v>
      </c>
    </row>
    <row r="79" spans="2:11" ht="24">
      <c r="B79" s="15">
        <v>500</v>
      </c>
      <c r="C79" s="5" t="s">
        <v>18</v>
      </c>
      <c r="D79" s="18">
        <v>150899360</v>
      </c>
      <c r="E79" s="19">
        <v>150775528</v>
      </c>
      <c r="F79" s="19">
        <v>150600471</v>
      </c>
      <c r="G79" s="19">
        <v>159540520</v>
      </c>
      <c r="H79" s="19">
        <v>155876944</v>
      </c>
      <c r="I79" s="122">
        <f t="shared" si="3"/>
        <v>-0.19807174795174465</v>
      </c>
      <c r="J79" s="123">
        <f t="shared" si="4"/>
        <v>3.5036231725995126</v>
      </c>
      <c r="K79" s="124">
        <f t="shared" si="5"/>
        <v>-2.2963294841962356</v>
      </c>
    </row>
    <row r="80" spans="2:11" ht="24">
      <c r="B80" s="15">
        <v>510</v>
      </c>
      <c r="C80" s="5" t="s">
        <v>4</v>
      </c>
      <c r="D80" s="18">
        <v>60407492</v>
      </c>
      <c r="E80" s="19">
        <v>60681323</v>
      </c>
      <c r="F80" s="19">
        <v>60681323</v>
      </c>
      <c r="G80" s="19">
        <v>57997418</v>
      </c>
      <c r="H80" s="19">
        <v>57079905</v>
      </c>
      <c r="I80" s="122">
        <f t="shared" si="3"/>
        <v>0.453306354781291</v>
      </c>
      <c r="J80" s="123">
        <f t="shared" si="4"/>
        <v>-5.934969479818363</v>
      </c>
      <c r="K80" s="124">
        <f t="shared" si="5"/>
        <v>-1.5819893913208372</v>
      </c>
    </row>
    <row r="81" spans="2:11" ht="24">
      <c r="B81" s="15">
        <v>511</v>
      </c>
      <c r="C81" s="5" t="s">
        <v>19</v>
      </c>
      <c r="D81" s="18">
        <v>53871981</v>
      </c>
      <c r="E81" s="19">
        <v>50132423</v>
      </c>
      <c r="F81" s="19">
        <v>50132423</v>
      </c>
      <c r="G81" s="19">
        <v>48699097</v>
      </c>
      <c r="H81" s="19">
        <v>47718333</v>
      </c>
      <c r="I81" s="122">
        <f t="shared" si="3"/>
        <v>-6.941563927266758</v>
      </c>
      <c r="J81" s="123">
        <f t="shared" si="4"/>
        <v>-4.81542653543795</v>
      </c>
      <c r="K81" s="124">
        <f t="shared" si="5"/>
        <v>-2.01392645945776</v>
      </c>
    </row>
    <row r="82" spans="2:11" ht="24">
      <c r="B82" s="15">
        <v>512</v>
      </c>
      <c r="C82" s="5" t="s">
        <v>1222</v>
      </c>
      <c r="D82" s="18">
        <v>50774661</v>
      </c>
      <c r="E82" s="19">
        <v>40177467</v>
      </c>
      <c r="F82" s="19">
        <v>40177467</v>
      </c>
      <c r="G82" s="19">
        <v>45092429</v>
      </c>
      <c r="H82" s="19">
        <v>40659777</v>
      </c>
      <c r="I82" s="122">
        <f t="shared" si="3"/>
        <v>-20.871028562849492</v>
      </c>
      <c r="J82" s="123">
        <f t="shared" si="4"/>
        <v>1.2004489979420496</v>
      </c>
      <c r="K82" s="124">
        <f t="shared" si="5"/>
        <v>-9.830146874545164</v>
      </c>
    </row>
    <row r="83" spans="2:11" ht="12.75">
      <c r="B83" s="15">
        <v>513</v>
      </c>
      <c r="C83" s="5" t="s">
        <v>20</v>
      </c>
      <c r="D83" s="18">
        <v>17842561</v>
      </c>
      <c r="E83" s="19">
        <v>15412363</v>
      </c>
      <c r="F83" s="19">
        <v>15412363</v>
      </c>
      <c r="G83" s="19">
        <v>19622124</v>
      </c>
      <c r="H83" s="19">
        <v>18478502</v>
      </c>
      <c r="I83" s="122">
        <f t="shared" si="3"/>
        <v>-13.620230862598703</v>
      </c>
      <c r="J83" s="123">
        <f t="shared" si="4"/>
        <v>19.894022740056137</v>
      </c>
      <c r="K83" s="124">
        <f t="shared" si="5"/>
        <v>-5.828227362134697</v>
      </c>
    </row>
    <row r="84" spans="2:11" ht="24">
      <c r="B84" s="15">
        <v>514</v>
      </c>
      <c r="C84" s="5" t="s">
        <v>5</v>
      </c>
      <c r="D84" s="18">
        <v>8661859</v>
      </c>
      <c r="E84" s="19">
        <v>8303332</v>
      </c>
      <c r="F84" s="19">
        <v>8303332</v>
      </c>
      <c r="G84" s="19">
        <v>9296114</v>
      </c>
      <c r="H84" s="19">
        <v>8682221</v>
      </c>
      <c r="I84" s="122">
        <f t="shared" si="3"/>
        <v>-4.139146111706504</v>
      </c>
      <c r="J84" s="123">
        <f t="shared" si="4"/>
        <v>4.563095875246237</v>
      </c>
      <c r="K84" s="124">
        <f t="shared" si="5"/>
        <v>-6.603759377305396</v>
      </c>
    </row>
    <row r="85" spans="2:11" ht="12.75">
      <c r="B85" s="15">
        <v>600</v>
      </c>
      <c r="C85" s="5" t="s">
        <v>6</v>
      </c>
      <c r="D85" s="18">
        <v>18416098</v>
      </c>
      <c r="E85" s="19">
        <v>17606736</v>
      </c>
      <c r="F85" s="19">
        <v>17502941</v>
      </c>
      <c r="G85" s="19">
        <v>25862492</v>
      </c>
      <c r="H85" s="19">
        <v>23691369</v>
      </c>
      <c r="I85" s="122">
        <f t="shared" si="3"/>
        <v>-4.958471658871488</v>
      </c>
      <c r="J85" s="123">
        <f t="shared" si="4"/>
        <v>35.356503801275466</v>
      </c>
      <c r="K85" s="124">
        <f t="shared" si="5"/>
        <v>-8.394871615620026</v>
      </c>
    </row>
    <row r="86" spans="2:11" ht="15.75" customHeight="1">
      <c r="B86" s="15">
        <v>610</v>
      </c>
      <c r="C86" s="5" t="s">
        <v>7</v>
      </c>
      <c r="D86" s="18">
        <v>25350210</v>
      </c>
      <c r="E86" s="19">
        <v>23109891</v>
      </c>
      <c r="F86" s="19">
        <v>22923989</v>
      </c>
      <c r="G86" s="19">
        <v>39268713</v>
      </c>
      <c r="H86" s="19">
        <v>37100401</v>
      </c>
      <c r="I86" s="122">
        <f t="shared" si="3"/>
        <v>-9.570812233902604</v>
      </c>
      <c r="J86" s="123">
        <f t="shared" si="4"/>
        <v>61.840947489549045</v>
      </c>
      <c r="K86" s="124">
        <f t="shared" si="5"/>
        <v>-5.521729219900839</v>
      </c>
    </row>
    <row r="87" spans="2:11" ht="12.75">
      <c r="B87" s="15">
        <v>611</v>
      </c>
      <c r="C87" s="5" t="s">
        <v>21</v>
      </c>
      <c r="D87" s="18">
        <v>22422174</v>
      </c>
      <c r="E87" s="19">
        <v>20483086</v>
      </c>
      <c r="F87" s="19">
        <v>20483086</v>
      </c>
      <c r="G87" s="19">
        <v>24747122</v>
      </c>
      <c r="H87" s="19">
        <v>23114007</v>
      </c>
      <c r="I87" s="122">
        <f t="shared" si="3"/>
        <v>-8.648082028085236</v>
      </c>
      <c r="J87" s="123">
        <f t="shared" si="4"/>
        <v>12.844358511212617</v>
      </c>
      <c r="K87" s="124">
        <f t="shared" si="5"/>
        <v>-6.599211819459249</v>
      </c>
    </row>
    <row r="88" spans="2:11" ht="12.75">
      <c r="B88" s="15">
        <v>700</v>
      </c>
      <c r="C88" s="5" t="s">
        <v>1123</v>
      </c>
      <c r="D88" s="18">
        <v>36966656</v>
      </c>
      <c r="E88" s="19">
        <v>43189946</v>
      </c>
      <c r="F88" s="19">
        <v>42725196</v>
      </c>
      <c r="G88" s="19">
        <v>83168095</v>
      </c>
      <c r="H88" s="19">
        <v>80429545</v>
      </c>
      <c r="I88" s="122">
        <f t="shared" si="3"/>
        <v>15.577660040442943</v>
      </c>
      <c r="J88" s="123">
        <f t="shared" si="4"/>
        <v>88.24851031695677</v>
      </c>
      <c r="K88" s="124">
        <f t="shared" si="5"/>
        <v>-3.292789139873886</v>
      </c>
    </row>
    <row r="89" spans="2:11" ht="12.75">
      <c r="B89" s="15">
        <v>710</v>
      </c>
      <c r="C89" s="5" t="s">
        <v>497</v>
      </c>
      <c r="D89" s="18">
        <v>129242732</v>
      </c>
      <c r="E89" s="19">
        <v>145652772</v>
      </c>
      <c r="F89" s="19">
        <v>147234472</v>
      </c>
      <c r="G89" s="19">
        <v>119270977</v>
      </c>
      <c r="H89" s="19">
        <v>108881672</v>
      </c>
      <c r="I89" s="122">
        <f t="shared" si="3"/>
        <v>13.920891118271928</v>
      </c>
      <c r="J89" s="123">
        <f t="shared" si="4"/>
        <v>-26.04879107387297</v>
      </c>
      <c r="K89" s="124">
        <f t="shared" si="5"/>
        <v>-8.710673175755069</v>
      </c>
    </row>
    <row r="90" spans="2:11" ht="24">
      <c r="B90" s="15">
        <v>711</v>
      </c>
      <c r="C90" s="5" t="s">
        <v>739</v>
      </c>
      <c r="D90" s="18">
        <v>57562007</v>
      </c>
      <c r="E90" s="19">
        <v>65206386</v>
      </c>
      <c r="F90" s="19">
        <v>64425074</v>
      </c>
      <c r="G90" s="19">
        <v>71271477</v>
      </c>
      <c r="H90" s="19">
        <v>68118677</v>
      </c>
      <c r="I90" s="122">
        <f t="shared" si="3"/>
        <v>11.922911235530753</v>
      </c>
      <c r="J90" s="123">
        <f t="shared" si="4"/>
        <v>5.733176185408806</v>
      </c>
      <c r="K90" s="124">
        <f t="shared" si="5"/>
        <v>-4.42364902862894</v>
      </c>
    </row>
    <row r="91" spans="2:11" ht="24">
      <c r="B91" s="15">
        <v>712</v>
      </c>
      <c r="C91" s="5" t="s">
        <v>1205</v>
      </c>
      <c r="D91" s="18">
        <v>50969378</v>
      </c>
      <c r="E91" s="19">
        <v>44705563</v>
      </c>
      <c r="F91" s="19">
        <v>44705563</v>
      </c>
      <c r="G91" s="19">
        <v>50396811</v>
      </c>
      <c r="H91" s="19">
        <v>47043224</v>
      </c>
      <c r="I91" s="122">
        <f t="shared" si="3"/>
        <v>-12.289369118846228</v>
      </c>
      <c r="J91" s="123">
        <f t="shared" si="4"/>
        <v>5.22901590569389</v>
      </c>
      <c r="K91" s="124">
        <f t="shared" si="5"/>
        <v>-6.654363507246519</v>
      </c>
    </row>
    <row r="92" spans="2:11" ht="12.75">
      <c r="B92" s="15">
        <v>713</v>
      </c>
      <c r="C92" s="5" t="s">
        <v>541</v>
      </c>
      <c r="D92" s="18">
        <v>37162344</v>
      </c>
      <c r="E92" s="19">
        <v>36499182</v>
      </c>
      <c r="F92" s="19">
        <v>36499182</v>
      </c>
      <c r="G92" s="19">
        <v>35047053</v>
      </c>
      <c r="H92" s="19">
        <v>33439254</v>
      </c>
      <c r="I92" s="122">
        <f t="shared" si="3"/>
        <v>-1.7844999228251002</v>
      </c>
      <c r="J92" s="123">
        <f t="shared" si="4"/>
        <v>-8.383552267006966</v>
      </c>
      <c r="K92" s="124">
        <f t="shared" si="5"/>
        <v>-4.587544065402593</v>
      </c>
    </row>
    <row r="93" spans="2:11" ht="24">
      <c r="B93" s="15"/>
      <c r="C93" s="7" t="s">
        <v>437</v>
      </c>
      <c r="D93" s="29">
        <f>SUM(D94:D96)</f>
        <v>1698089139</v>
      </c>
      <c r="E93" s="25">
        <f>SUM(E94:E96)</f>
        <v>208718797</v>
      </c>
      <c r="F93" s="25">
        <f>SUM(F94:F96)</f>
        <v>1674768717</v>
      </c>
      <c r="G93" s="25">
        <f>SUM(G94:G96)</f>
        <v>1590027247</v>
      </c>
      <c r="H93" s="25">
        <f>SUM(H94:H96)</f>
        <v>1758313138</v>
      </c>
      <c r="I93" s="125">
        <f t="shared" si="3"/>
        <v>-1.3733332052128455</v>
      </c>
      <c r="J93" s="126">
        <f t="shared" si="4"/>
        <v>4.988415424289294</v>
      </c>
      <c r="K93" s="127">
        <f t="shared" si="5"/>
        <v>10.583836932198176</v>
      </c>
    </row>
    <row r="94" spans="2:11" ht="12.75">
      <c r="B94" s="15" t="s">
        <v>1090</v>
      </c>
      <c r="C94" s="5" t="s">
        <v>22</v>
      </c>
      <c r="D94" s="18">
        <v>153516583</v>
      </c>
      <c r="E94" s="19">
        <v>159601378</v>
      </c>
      <c r="F94" s="19">
        <v>159601378</v>
      </c>
      <c r="G94" s="19">
        <v>171655503</v>
      </c>
      <c r="H94" s="19">
        <v>157095391</v>
      </c>
      <c r="I94" s="122">
        <f t="shared" si="3"/>
        <v>3.9636076318869007</v>
      </c>
      <c r="J94" s="123">
        <f t="shared" si="4"/>
        <v>-1.5701537363919216</v>
      </c>
      <c r="K94" s="124">
        <f t="shared" si="5"/>
        <v>-8.482170245366383</v>
      </c>
    </row>
    <row r="95" spans="1:11" ht="12.75">
      <c r="A95" t="s">
        <v>291</v>
      </c>
      <c r="B95" s="15" t="s">
        <v>1091</v>
      </c>
      <c r="C95" s="5" t="s">
        <v>23</v>
      </c>
      <c r="D95" s="18">
        <v>51742996</v>
      </c>
      <c r="E95" s="19">
        <v>49117419</v>
      </c>
      <c r="F95" s="19">
        <v>49117419</v>
      </c>
      <c r="G95" s="19">
        <v>74337444</v>
      </c>
      <c r="H95" s="19">
        <v>69553357</v>
      </c>
      <c r="I95" s="122">
        <f t="shared" si="3"/>
        <v>-5.074265510253795</v>
      </c>
      <c r="J95" s="123">
        <f t="shared" si="4"/>
        <v>41.60629450012428</v>
      </c>
      <c r="K95" s="124">
        <f t="shared" si="5"/>
        <v>-6.43563558628677</v>
      </c>
    </row>
    <row r="96" spans="2:11" ht="24">
      <c r="B96" s="15" t="s">
        <v>1092</v>
      </c>
      <c r="C96" s="5" t="s">
        <v>1183</v>
      </c>
      <c r="D96" s="18">
        <v>1492829560</v>
      </c>
      <c r="E96" s="26"/>
      <c r="F96" s="26">
        <v>1466049920</v>
      </c>
      <c r="G96" s="19">
        <v>1344034300</v>
      </c>
      <c r="H96" s="19">
        <v>1531664390</v>
      </c>
      <c r="I96" s="122">
        <f t="shared" si="3"/>
        <v>-1.793884628061626</v>
      </c>
      <c r="J96" s="123">
        <f t="shared" si="4"/>
        <v>4.475595892396345</v>
      </c>
      <c r="K96" s="124">
        <f t="shared" si="5"/>
        <v>13.960215896275852</v>
      </c>
    </row>
    <row r="97" spans="2:11" ht="12.75">
      <c r="B97" s="15"/>
      <c r="C97" s="7" t="s">
        <v>1142</v>
      </c>
      <c r="D97" s="29">
        <f>SUM(D98:D101)</f>
        <v>1218331339</v>
      </c>
      <c r="E97" s="25">
        <f>SUM(E98:E101)</f>
        <v>1176346402</v>
      </c>
      <c r="F97" s="25">
        <f>SUM(F98:F101)</f>
        <v>1176346402</v>
      </c>
      <c r="G97" s="25">
        <f>SUM(G98:G101)</f>
        <v>1796660919</v>
      </c>
      <c r="H97" s="25">
        <f>SUM(H98:H101)</f>
        <v>1720499656</v>
      </c>
      <c r="I97" s="125">
        <f t="shared" si="3"/>
        <v>-3.4461017012384354</v>
      </c>
      <c r="J97" s="126">
        <f t="shared" si="4"/>
        <v>46.257909496287986</v>
      </c>
      <c r="K97" s="127">
        <f t="shared" si="5"/>
        <v>-4.239044896818401</v>
      </c>
    </row>
    <row r="98" spans="2:11" ht="12.75">
      <c r="B98" s="15" t="s">
        <v>250</v>
      </c>
      <c r="C98" s="5" t="s">
        <v>24</v>
      </c>
      <c r="D98" s="18">
        <v>181172079</v>
      </c>
      <c r="E98" s="19">
        <v>175884861</v>
      </c>
      <c r="F98" s="19">
        <v>175884861</v>
      </c>
      <c r="G98" s="19">
        <v>178394459</v>
      </c>
      <c r="H98" s="19">
        <v>160288056</v>
      </c>
      <c r="I98" s="122">
        <f t="shared" si="3"/>
        <v>-2.918340413811782</v>
      </c>
      <c r="J98" s="123">
        <f t="shared" si="4"/>
        <v>-8.867622211100933</v>
      </c>
      <c r="K98" s="124">
        <f t="shared" si="5"/>
        <v>-10.149644277908877</v>
      </c>
    </row>
    <row r="99" spans="2:11" ht="12.75">
      <c r="B99" s="15" t="s">
        <v>831</v>
      </c>
      <c r="C99" s="5" t="s">
        <v>25</v>
      </c>
      <c r="D99" s="18"/>
      <c r="E99" s="19"/>
      <c r="F99" s="19"/>
      <c r="G99" s="19">
        <v>630504270</v>
      </c>
      <c r="H99" s="19">
        <v>622221058</v>
      </c>
      <c r="I99" s="122" t="e">
        <f t="shared" si="3"/>
        <v>#DIV/0!</v>
      </c>
      <c r="J99" s="123" t="e">
        <f t="shared" si="4"/>
        <v>#DIV/0!</v>
      </c>
      <c r="K99" s="124">
        <f t="shared" si="5"/>
        <v>-1.3137439973245568</v>
      </c>
    </row>
    <row r="100" spans="2:11" ht="12.75">
      <c r="B100" s="15" t="s">
        <v>251</v>
      </c>
      <c r="C100" s="5" t="s">
        <v>26</v>
      </c>
      <c r="D100" s="18">
        <v>788112485</v>
      </c>
      <c r="E100" s="19">
        <v>780713304</v>
      </c>
      <c r="F100" s="19">
        <v>780713304</v>
      </c>
      <c r="G100" s="19">
        <v>783765422</v>
      </c>
      <c r="H100" s="19">
        <v>745973441</v>
      </c>
      <c r="I100" s="122">
        <f t="shared" si="3"/>
        <v>-0.9388483421881033</v>
      </c>
      <c r="J100" s="123">
        <f t="shared" si="4"/>
        <v>-4.449759319075208</v>
      </c>
      <c r="K100" s="124">
        <f t="shared" si="5"/>
        <v>-4.82184846883944</v>
      </c>
    </row>
    <row r="101" spans="2:11" ht="12.75">
      <c r="B101" s="15" t="s">
        <v>252</v>
      </c>
      <c r="C101" s="5" t="s">
        <v>27</v>
      </c>
      <c r="D101" s="18">
        <v>249046775</v>
      </c>
      <c r="E101" s="19">
        <v>219748237</v>
      </c>
      <c r="F101" s="19">
        <v>219748237</v>
      </c>
      <c r="G101" s="19">
        <v>203996768</v>
      </c>
      <c r="H101" s="19">
        <v>192017101</v>
      </c>
      <c r="I101" s="122">
        <f t="shared" si="3"/>
        <v>-11.764271189618903</v>
      </c>
      <c r="J101" s="123">
        <f t="shared" si="4"/>
        <v>-12.619503290941081</v>
      </c>
      <c r="K101" s="124">
        <f t="shared" si="5"/>
        <v>-5.872478822801741</v>
      </c>
    </row>
    <row r="102" spans="2:11" ht="13.5" thickBot="1">
      <c r="B102" s="177" t="s">
        <v>616</v>
      </c>
      <c r="C102" s="178"/>
      <c r="D102" s="147">
        <f>D5+D93+D97</f>
        <v>7618589800</v>
      </c>
      <c r="E102" s="147">
        <f>E5+E93+E97</f>
        <v>6848996947</v>
      </c>
      <c r="F102" s="148">
        <f>F5+F93+F97</f>
        <v>8233128567</v>
      </c>
      <c r="G102" s="147">
        <f>G5+G93+G97</f>
        <v>8105300000</v>
      </c>
      <c r="H102" s="147">
        <f>H5+H93+H97</f>
        <v>10806900000</v>
      </c>
      <c r="I102" s="145">
        <f t="shared" si="3"/>
        <v>8.066306011120329</v>
      </c>
      <c r="J102" s="149">
        <f t="shared" si="4"/>
        <v>31.261159255014938</v>
      </c>
      <c r="K102" s="150">
        <f t="shared" si="5"/>
        <v>33.33127706562373</v>
      </c>
    </row>
    <row r="103" spans="2:11" ht="12.75">
      <c r="B103" s="202" t="s">
        <v>617</v>
      </c>
      <c r="C103" s="202"/>
      <c r="D103" s="202"/>
      <c r="E103" s="202"/>
      <c r="F103" s="202"/>
      <c r="G103" s="202"/>
      <c r="H103" s="202"/>
      <c r="I103" s="202"/>
      <c r="J103" s="202"/>
      <c r="K103" s="202"/>
    </row>
    <row r="104" spans="2:11" ht="12.75">
      <c r="B104" s="186" t="s">
        <v>848</v>
      </c>
      <c r="C104" s="186"/>
      <c r="D104" s="186"/>
      <c r="E104" s="186"/>
      <c r="F104" s="186"/>
      <c r="G104" s="186"/>
      <c r="H104" s="186"/>
      <c r="I104" s="186"/>
      <c r="J104" s="186"/>
      <c r="K104" s="186"/>
    </row>
    <row r="105" spans="2:11" ht="12.75">
      <c r="B105" s="173" t="s">
        <v>1006</v>
      </c>
      <c r="C105" s="173"/>
      <c r="D105" s="173"/>
      <c r="E105" s="173"/>
      <c r="F105" s="173"/>
      <c r="G105" s="173"/>
      <c r="H105" s="173"/>
      <c r="I105" s="173"/>
      <c r="J105" s="173"/>
      <c r="K105" s="173"/>
    </row>
    <row r="107" ht="12.75">
      <c r="D107" t="s">
        <v>291</v>
      </c>
    </row>
    <row r="108" ht="12.75">
      <c r="C108" t="s">
        <v>291</v>
      </c>
    </row>
  </sheetData>
  <sheetProtection/>
  <mergeCells count="9">
    <mergeCell ref="B2:K2"/>
    <mergeCell ref="B3:B4"/>
    <mergeCell ref="C3:C4"/>
    <mergeCell ref="B103:K103"/>
    <mergeCell ref="B104:K104"/>
    <mergeCell ref="B105:K105"/>
    <mergeCell ref="B102:C102"/>
    <mergeCell ref="D4:H4"/>
    <mergeCell ref="I4:K4"/>
  </mergeCells>
  <printOptions/>
  <pageMargins left="0.75" right="0.75" top="1" bottom="1" header="0" footer="0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K119"/>
  <sheetViews>
    <sheetView zoomScalePageLayoutView="0" workbookViewId="0" topLeftCell="B97">
      <selection activeCell="H116" sqref="H116"/>
    </sheetView>
  </sheetViews>
  <sheetFormatPr defaultColWidth="11.421875" defaultRowHeight="12.75"/>
  <cols>
    <col min="1" max="1" width="4.421875" style="0" customWidth="1"/>
    <col min="2" max="2" width="6.8515625" style="0" bestFit="1" customWidth="1"/>
    <col min="3" max="3" width="37.00390625" style="0" bestFit="1" customWidth="1"/>
    <col min="4" max="4" width="21.00390625" style="0" bestFit="1" customWidth="1"/>
    <col min="5" max="7" width="18.8515625" style="0" bestFit="1" customWidth="1"/>
    <col min="8" max="8" width="18.8515625" style="0" customWidth="1"/>
    <col min="9" max="9" width="12.28125" style="0" customWidth="1"/>
    <col min="10" max="10" width="12.421875" style="0" customWidth="1"/>
  </cols>
  <sheetData>
    <row r="1" ht="13.5" thickBot="1"/>
    <row r="2" spans="2:11" ht="13.5" thickBot="1">
      <c r="B2" s="170" t="s">
        <v>785</v>
      </c>
      <c r="C2" s="171"/>
      <c r="D2" s="171"/>
      <c r="E2" s="171"/>
      <c r="F2" s="171"/>
      <c r="G2" s="171"/>
      <c r="H2" s="171"/>
      <c r="I2" s="171"/>
      <c r="J2" s="171"/>
      <c r="K2" s="172"/>
    </row>
    <row r="3" spans="2:11" ht="36.75" thickBot="1">
      <c r="B3" s="197" t="s">
        <v>618</v>
      </c>
      <c r="C3" s="197" t="s">
        <v>38</v>
      </c>
      <c r="D3" s="53" t="s">
        <v>845</v>
      </c>
      <c r="E3" s="53" t="s">
        <v>846</v>
      </c>
      <c r="F3" s="53" t="s">
        <v>847</v>
      </c>
      <c r="G3" s="53" t="s">
        <v>844</v>
      </c>
      <c r="H3" s="53" t="s">
        <v>469</v>
      </c>
      <c r="I3" s="104" t="s">
        <v>34</v>
      </c>
      <c r="J3" s="53" t="s">
        <v>35</v>
      </c>
      <c r="K3" s="53" t="s">
        <v>36</v>
      </c>
    </row>
    <row r="4" spans="2:11" ht="13.5" thickBot="1">
      <c r="B4" s="198"/>
      <c r="C4" s="198"/>
      <c r="D4" s="190" t="s">
        <v>32</v>
      </c>
      <c r="E4" s="191"/>
      <c r="F4" s="191"/>
      <c r="G4" s="191"/>
      <c r="H4" s="192"/>
      <c r="I4" s="190" t="s">
        <v>33</v>
      </c>
      <c r="J4" s="191"/>
      <c r="K4" s="192"/>
    </row>
    <row r="5" spans="2:11" ht="12.75">
      <c r="B5" s="64"/>
      <c r="C5" s="84" t="s">
        <v>422</v>
      </c>
      <c r="D5" s="58">
        <f>SUM(D6:D76)</f>
        <v>72778680590</v>
      </c>
      <c r="E5" s="50">
        <f>SUM(E6:E76)</f>
        <v>78956832173</v>
      </c>
      <c r="F5" s="50">
        <f>SUM(F6:F76)</f>
        <v>84440332173</v>
      </c>
      <c r="G5" s="50">
        <f>SUM(G6:G76)</f>
        <v>87237118190</v>
      </c>
      <c r="H5" s="50">
        <f>SUM(H6:H76)</f>
        <v>98284388255</v>
      </c>
      <c r="I5" s="119">
        <f>((F5/D5)-1)*100</f>
        <v>16.023444624801762</v>
      </c>
      <c r="J5" s="115">
        <f>((H5/F5)-1)*100</f>
        <v>16.395075345791543</v>
      </c>
      <c r="K5" s="121">
        <f>((H5/G5)-1)*100</f>
        <v>12.663497252327115</v>
      </c>
    </row>
    <row r="6" spans="2:11" ht="12.75">
      <c r="B6" s="15">
        <v>100</v>
      </c>
      <c r="C6" s="78" t="s">
        <v>454</v>
      </c>
      <c r="D6" s="18">
        <v>51636160</v>
      </c>
      <c r="E6" s="19">
        <v>91474046</v>
      </c>
      <c r="F6" s="19">
        <v>91474046</v>
      </c>
      <c r="G6" s="19">
        <v>77535486</v>
      </c>
      <c r="H6" s="19">
        <v>73309739</v>
      </c>
      <c r="I6" s="122">
        <f aca="true" t="shared" si="0" ref="I6:I69">((F6/D6)-1)*100</f>
        <v>77.15113982139647</v>
      </c>
      <c r="J6" s="116">
        <f aca="true" t="shared" si="1" ref="J6:J69">((H6/F6)-1)*100</f>
        <v>-19.857334177609243</v>
      </c>
      <c r="K6" s="124">
        <f aca="true" t="shared" si="2" ref="K6:K69">((H6/G6)-1)*100</f>
        <v>-5.45008126988461</v>
      </c>
    </row>
    <row r="7" spans="2:11" ht="12.75">
      <c r="B7" s="15">
        <v>110</v>
      </c>
      <c r="C7" s="78" t="s">
        <v>440</v>
      </c>
      <c r="D7" s="18">
        <v>66420996</v>
      </c>
      <c r="E7" s="19">
        <v>63444771</v>
      </c>
      <c r="F7" s="19">
        <v>63444771</v>
      </c>
      <c r="G7" s="19">
        <v>67262179</v>
      </c>
      <c r="H7" s="19">
        <v>66266945</v>
      </c>
      <c r="I7" s="122">
        <f t="shared" si="0"/>
        <v>-4.480849699995471</v>
      </c>
      <c r="J7" s="116">
        <f t="shared" si="1"/>
        <v>4.448237349615458</v>
      </c>
      <c r="K7" s="124">
        <f t="shared" si="2"/>
        <v>-1.4796338964873534</v>
      </c>
    </row>
    <row r="8" spans="2:11" ht="12.75">
      <c r="B8" s="15">
        <v>111</v>
      </c>
      <c r="C8" s="78" t="s">
        <v>193</v>
      </c>
      <c r="D8" s="18">
        <v>30920671</v>
      </c>
      <c r="E8" s="19">
        <v>28083737</v>
      </c>
      <c r="F8" s="19">
        <v>28083737</v>
      </c>
      <c r="G8" s="19">
        <v>35795487</v>
      </c>
      <c r="H8" s="19">
        <v>34385496</v>
      </c>
      <c r="I8" s="122">
        <f t="shared" si="0"/>
        <v>-9.174878514117623</v>
      </c>
      <c r="J8" s="116">
        <f t="shared" si="1"/>
        <v>22.439175384671927</v>
      </c>
      <c r="K8" s="124">
        <f t="shared" si="2"/>
        <v>-3.9390189048133406</v>
      </c>
    </row>
    <row r="9" spans="2:11" ht="12" customHeight="1">
      <c r="B9" s="15">
        <v>112</v>
      </c>
      <c r="C9" s="78" t="s">
        <v>28</v>
      </c>
      <c r="D9" s="18">
        <v>374098624</v>
      </c>
      <c r="E9" s="19">
        <v>277867295</v>
      </c>
      <c r="F9" s="19">
        <v>277867295</v>
      </c>
      <c r="G9" s="19">
        <v>278767362</v>
      </c>
      <c r="H9" s="19">
        <v>277999992</v>
      </c>
      <c r="I9" s="122">
        <f t="shared" si="0"/>
        <v>-25.723518566055994</v>
      </c>
      <c r="J9" s="116">
        <f t="shared" si="1"/>
        <v>0.04775553020732737</v>
      </c>
      <c r="K9" s="124">
        <f t="shared" si="2"/>
        <v>-0.27527254069290574</v>
      </c>
    </row>
    <row r="10" spans="2:11" ht="24">
      <c r="B10" s="15">
        <v>114</v>
      </c>
      <c r="C10" s="78" t="s">
        <v>80</v>
      </c>
      <c r="D10" s="18">
        <v>40026352</v>
      </c>
      <c r="E10" s="19">
        <v>36227552</v>
      </c>
      <c r="F10" s="19">
        <v>36227552</v>
      </c>
      <c r="G10" s="19">
        <v>43245559</v>
      </c>
      <c r="H10" s="19">
        <v>41874125</v>
      </c>
      <c r="I10" s="122">
        <f t="shared" si="0"/>
        <v>-9.490747495549934</v>
      </c>
      <c r="J10" s="116">
        <f t="shared" si="1"/>
        <v>15.586405065404364</v>
      </c>
      <c r="K10" s="124">
        <f t="shared" si="2"/>
        <v>-3.171271297475886</v>
      </c>
    </row>
    <row r="11" spans="2:11" ht="24">
      <c r="B11" s="15">
        <v>115</v>
      </c>
      <c r="C11" s="78" t="s">
        <v>77</v>
      </c>
      <c r="D11" s="18">
        <v>36689403</v>
      </c>
      <c r="E11" s="19">
        <v>35277752</v>
      </c>
      <c r="F11" s="19">
        <v>35277752</v>
      </c>
      <c r="G11" s="19">
        <v>34858422</v>
      </c>
      <c r="H11" s="19">
        <v>45886832</v>
      </c>
      <c r="I11" s="122">
        <f t="shared" si="0"/>
        <v>-3.8475714636185265</v>
      </c>
      <c r="J11" s="116">
        <f t="shared" si="1"/>
        <v>30.07300465177032</v>
      </c>
      <c r="K11" s="124">
        <f t="shared" si="2"/>
        <v>31.637720146941817</v>
      </c>
    </row>
    <row r="12" spans="2:11" ht="12.75">
      <c r="B12" s="15">
        <v>116</v>
      </c>
      <c r="C12" s="78" t="s">
        <v>486</v>
      </c>
      <c r="D12" s="18">
        <v>106186035</v>
      </c>
      <c r="E12" s="19">
        <v>92071514</v>
      </c>
      <c r="F12" s="19">
        <v>92071514</v>
      </c>
      <c r="G12" s="19">
        <v>109930221</v>
      </c>
      <c r="H12" s="19">
        <v>105230611</v>
      </c>
      <c r="I12" s="122">
        <f t="shared" si="0"/>
        <v>-13.292257310483436</v>
      </c>
      <c r="J12" s="116">
        <f t="shared" si="1"/>
        <v>14.292256560481897</v>
      </c>
      <c r="K12" s="124">
        <f t="shared" si="2"/>
        <v>-4.275084646650528</v>
      </c>
    </row>
    <row r="13" spans="2:11" ht="12.75">
      <c r="B13" s="15">
        <v>120</v>
      </c>
      <c r="C13" s="78" t="s">
        <v>78</v>
      </c>
      <c r="D13" s="18">
        <v>20580787</v>
      </c>
      <c r="E13" s="19">
        <v>21489254</v>
      </c>
      <c r="F13" s="19">
        <v>21489254</v>
      </c>
      <c r="G13" s="19">
        <v>26897684</v>
      </c>
      <c r="H13" s="19">
        <v>25826025</v>
      </c>
      <c r="I13" s="122">
        <f t="shared" si="0"/>
        <v>4.414150926298399</v>
      </c>
      <c r="J13" s="116">
        <f t="shared" si="1"/>
        <v>20.181114709705604</v>
      </c>
      <c r="K13" s="124">
        <f t="shared" si="2"/>
        <v>-3.9842054802934013</v>
      </c>
    </row>
    <row r="14" spans="2:11" ht="38.25" customHeight="1">
      <c r="B14" s="15">
        <v>121</v>
      </c>
      <c r="C14" s="78" t="s">
        <v>81</v>
      </c>
      <c r="D14" s="18">
        <v>4796880</v>
      </c>
      <c r="E14" s="19">
        <v>3948058</v>
      </c>
      <c r="F14" s="19">
        <v>3948058</v>
      </c>
      <c r="G14" s="19">
        <v>4509259</v>
      </c>
      <c r="H14" s="19">
        <v>4355790</v>
      </c>
      <c r="I14" s="122">
        <f t="shared" si="0"/>
        <v>-17.69529360751155</v>
      </c>
      <c r="J14" s="116">
        <f t="shared" si="1"/>
        <v>10.32740653759392</v>
      </c>
      <c r="K14" s="124">
        <f t="shared" si="2"/>
        <v>-3.4034194975271936</v>
      </c>
    </row>
    <row r="15" spans="2:11" ht="24">
      <c r="B15" s="15">
        <v>122</v>
      </c>
      <c r="C15" s="78" t="s">
        <v>47</v>
      </c>
      <c r="D15" s="18">
        <v>4833013</v>
      </c>
      <c r="E15" s="19">
        <v>4389090</v>
      </c>
      <c r="F15" s="19">
        <v>4389090</v>
      </c>
      <c r="G15" s="19">
        <v>4929666</v>
      </c>
      <c r="H15" s="19">
        <v>4771892</v>
      </c>
      <c r="I15" s="122">
        <f t="shared" si="0"/>
        <v>-9.185222551646355</v>
      </c>
      <c r="J15" s="116">
        <f t="shared" si="1"/>
        <v>8.72167123481178</v>
      </c>
      <c r="K15" s="124">
        <f t="shared" si="2"/>
        <v>-3.2005008047198302</v>
      </c>
    </row>
    <row r="16" spans="2:11" ht="26.25" customHeight="1">
      <c r="B16" s="15">
        <v>123</v>
      </c>
      <c r="C16" s="78" t="s">
        <v>48</v>
      </c>
      <c r="D16" s="18">
        <v>4399191</v>
      </c>
      <c r="E16" s="19">
        <v>3985733</v>
      </c>
      <c r="F16" s="19">
        <v>3985733</v>
      </c>
      <c r="G16" s="19">
        <v>4465381</v>
      </c>
      <c r="H16" s="19">
        <v>4317989</v>
      </c>
      <c r="I16" s="122">
        <f t="shared" si="0"/>
        <v>-9.398500769800632</v>
      </c>
      <c r="J16" s="116">
        <f t="shared" si="1"/>
        <v>8.336132902028304</v>
      </c>
      <c r="K16" s="124">
        <f t="shared" si="2"/>
        <v>-3.3007709756457504</v>
      </c>
    </row>
    <row r="17" spans="2:11" ht="24">
      <c r="B17" s="15">
        <v>124</v>
      </c>
      <c r="C17" s="78" t="s">
        <v>49</v>
      </c>
      <c r="D17" s="18">
        <v>4490181</v>
      </c>
      <c r="E17" s="19">
        <v>4060361</v>
      </c>
      <c r="F17" s="19">
        <v>4060361</v>
      </c>
      <c r="G17" s="19">
        <v>4580712</v>
      </c>
      <c r="H17" s="19">
        <v>4426942</v>
      </c>
      <c r="I17" s="122">
        <f t="shared" si="0"/>
        <v>-9.572442625364097</v>
      </c>
      <c r="J17" s="116">
        <f t="shared" si="1"/>
        <v>9.028285908568234</v>
      </c>
      <c r="K17" s="124">
        <f t="shared" si="2"/>
        <v>-3.356901721828398</v>
      </c>
    </row>
    <row r="18" spans="2:11" ht="24">
      <c r="B18" s="15">
        <v>125</v>
      </c>
      <c r="C18" s="78" t="s">
        <v>50</v>
      </c>
      <c r="D18" s="18">
        <v>4254604</v>
      </c>
      <c r="E18" s="19">
        <v>3846881</v>
      </c>
      <c r="F18" s="19">
        <v>3846881</v>
      </c>
      <c r="G18" s="19">
        <v>4364599</v>
      </c>
      <c r="H18" s="19">
        <v>4217202</v>
      </c>
      <c r="I18" s="122">
        <f t="shared" si="0"/>
        <v>-9.583101035960107</v>
      </c>
      <c r="J18" s="116">
        <f t="shared" si="1"/>
        <v>9.626526008992741</v>
      </c>
      <c r="K18" s="124">
        <f t="shared" si="2"/>
        <v>-3.3771029136926423</v>
      </c>
    </row>
    <row r="19" spans="2:11" ht="24">
      <c r="B19" s="15">
        <v>126</v>
      </c>
      <c r="C19" s="78" t="s">
        <v>51</v>
      </c>
      <c r="D19" s="18">
        <v>3911551</v>
      </c>
      <c r="E19" s="19">
        <v>3500982</v>
      </c>
      <c r="F19" s="19">
        <v>3500982</v>
      </c>
      <c r="G19" s="19">
        <v>4025039</v>
      </c>
      <c r="H19" s="19">
        <v>3876970</v>
      </c>
      <c r="I19" s="122">
        <f t="shared" si="0"/>
        <v>-10.496322302841</v>
      </c>
      <c r="J19" s="116">
        <f t="shared" si="1"/>
        <v>10.739501088551728</v>
      </c>
      <c r="K19" s="124">
        <f t="shared" si="2"/>
        <v>-3.678697274734477</v>
      </c>
    </row>
    <row r="20" spans="2:11" ht="24">
      <c r="B20" s="15">
        <v>127</v>
      </c>
      <c r="C20" s="78" t="s">
        <v>52</v>
      </c>
      <c r="D20" s="18">
        <v>5315064</v>
      </c>
      <c r="E20" s="19">
        <v>4837251</v>
      </c>
      <c r="F20" s="19">
        <v>4837251</v>
      </c>
      <c r="G20" s="19">
        <v>5443879</v>
      </c>
      <c r="H20" s="19">
        <v>5273689</v>
      </c>
      <c r="I20" s="122">
        <f t="shared" si="0"/>
        <v>-8.989788269717913</v>
      </c>
      <c r="J20" s="116">
        <f t="shared" si="1"/>
        <v>9.02243857099827</v>
      </c>
      <c r="K20" s="124">
        <f t="shared" si="2"/>
        <v>-3.126263460301004</v>
      </c>
    </row>
    <row r="21" spans="2:11" ht="26.25" customHeight="1">
      <c r="B21" s="15">
        <v>128</v>
      </c>
      <c r="C21" s="78" t="s">
        <v>53</v>
      </c>
      <c r="D21" s="18">
        <v>4430869</v>
      </c>
      <c r="E21" s="19">
        <v>4021173</v>
      </c>
      <c r="F21" s="19">
        <v>4021173</v>
      </c>
      <c r="G21" s="19">
        <v>4572493</v>
      </c>
      <c r="H21" s="19">
        <v>4420966</v>
      </c>
      <c r="I21" s="122">
        <f t="shared" si="0"/>
        <v>-9.246402906517881</v>
      </c>
      <c r="J21" s="116">
        <f t="shared" si="1"/>
        <v>9.942198458012118</v>
      </c>
      <c r="K21" s="124">
        <f t="shared" si="2"/>
        <v>-3.3138815084025275</v>
      </c>
    </row>
    <row r="22" spans="2:11" ht="24">
      <c r="B22" s="15">
        <v>130</v>
      </c>
      <c r="C22" s="78" t="s">
        <v>54</v>
      </c>
      <c r="D22" s="18">
        <v>4724353</v>
      </c>
      <c r="E22" s="19">
        <v>4313434</v>
      </c>
      <c r="F22" s="19">
        <v>4313434</v>
      </c>
      <c r="G22" s="19">
        <v>4902617</v>
      </c>
      <c r="H22" s="19">
        <v>4742089</v>
      </c>
      <c r="I22" s="122">
        <f t="shared" si="0"/>
        <v>-8.697889425282145</v>
      </c>
      <c r="J22" s="116">
        <f t="shared" si="1"/>
        <v>9.9376737884479</v>
      </c>
      <c r="K22" s="124">
        <f t="shared" si="2"/>
        <v>-3.274332871607144</v>
      </c>
    </row>
    <row r="23" spans="2:11" ht="24">
      <c r="B23" s="15">
        <v>131</v>
      </c>
      <c r="C23" s="78" t="s">
        <v>55</v>
      </c>
      <c r="D23" s="18">
        <v>4041445</v>
      </c>
      <c r="E23" s="19">
        <v>3526233</v>
      </c>
      <c r="F23" s="19">
        <v>3526233</v>
      </c>
      <c r="G23" s="19">
        <v>4042297</v>
      </c>
      <c r="H23" s="19">
        <v>3896515</v>
      </c>
      <c r="I23" s="122">
        <f t="shared" si="0"/>
        <v>-12.748212582380802</v>
      </c>
      <c r="J23" s="116">
        <f t="shared" si="1"/>
        <v>10.500780861616343</v>
      </c>
      <c r="K23" s="124">
        <f t="shared" si="2"/>
        <v>-3.606414867586427</v>
      </c>
    </row>
    <row r="24" spans="2:11" ht="24">
      <c r="B24" s="15">
        <v>132</v>
      </c>
      <c r="C24" s="78" t="s">
        <v>56</v>
      </c>
      <c r="D24" s="18">
        <v>4766699</v>
      </c>
      <c r="E24" s="19">
        <v>4374004</v>
      </c>
      <c r="F24" s="19">
        <v>4374004</v>
      </c>
      <c r="G24" s="19">
        <v>4951141</v>
      </c>
      <c r="H24" s="19">
        <v>4795113</v>
      </c>
      <c r="I24" s="122">
        <f t="shared" si="0"/>
        <v>-8.238300761176653</v>
      </c>
      <c r="J24" s="116">
        <f t="shared" si="1"/>
        <v>9.627540349757346</v>
      </c>
      <c r="K24" s="124">
        <f t="shared" si="2"/>
        <v>-3.151354404974527</v>
      </c>
    </row>
    <row r="25" spans="2:11" ht="24">
      <c r="B25" s="15">
        <v>133</v>
      </c>
      <c r="C25" s="78" t="s">
        <v>57</v>
      </c>
      <c r="D25" s="18">
        <v>4798553</v>
      </c>
      <c r="E25" s="19">
        <v>4402636</v>
      </c>
      <c r="F25" s="19">
        <v>4402636</v>
      </c>
      <c r="G25" s="19">
        <v>5089735</v>
      </c>
      <c r="H25" s="19">
        <v>4923485</v>
      </c>
      <c r="I25" s="122">
        <f t="shared" si="0"/>
        <v>-8.250758093116817</v>
      </c>
      <c r="J25" s="116">
        <f t="shared" si="1"/>
        <v>11.83038979375084</v>
      </c>
      <c r="K25" s="124">
        <f t="shared" si="2"/>
        <v>-3.2663783084973974</v>
      </c>
    </row>
    <row r="26" spans="2:11" ht="24">
      <c r="B26" s="15">
        <v>134</v>
      </c>
      <c r="C26" s="78" t="s">
        <v>58</v>
      </c>
      <c r="D26" s="18">
        <v>4533570</v>
      </c>
      <c r="E26" s="19">
        <v>4123607</v>
      </c>
      <c r="F26" s="19">
        <v>4123607</v>
      </c>
      <c r="G26" s="19">
        <v>4713164</v>
      </c>
      <c r="H26" s="19">
        <v>4558567</v>
      </c>
      <c r="I26" s="122">
        <f t="shared" si="0"/>
        <v>-9.0428293817014</v>
      </c>
      <c r="J26" s="116">
        <f t="shared" si="1"/>
        <v>10.548046891956474</v>
      </c>
      <c r="K26" s="124">
        <f t="shared" si="2"/>
        <v>-3.2801107705991095</v>
      </c>
    </row>
    <row r="27" spans="2:11" ht="24">
      <c r="B27" s="15">
        <v>135</v>
      </c>
      <c r="C27" s="78" t="s">
        <v>82</v>
      </c>
      <c r="D27" s="18">
        <v>4337210</v>
      </c>
      <c r="E27" s="19">
        <v>4025508</v>
      </c>
      <c r="F27" s="19">
        <v>4025508</v>
      </c>
      <c r="G27" s="19">
        <v>4639910</v>
      </c>
      <c r="H27" s="19">
        <v>4482353</v>
      </c>
      <c r="I27" s="122">
        <f t="shared" si="0"/>
        <v>-7.186693750129692</v>
      </c>
      <c r="J27" s="116">
        <f t="shared" si="1"/>
        <v>11.348753995768979</v>
      </c>
      <c r="K27" s="124">
        <f t="shared" si="2"/>
        <v>-3.3956908646935013</v>
      </c>
    </row>
    <row r="28" spans="2:11" ht="24">
      <c r="B28" s="15">
        <v>136</v>
      </c>
      <c r="C28" s="78" t="s">
        <v>83</v>
      </c>
      <c r="D28" s="18">
        <v>4211090</v>
      </c>
      <c r="E28" s="19">
        <v>3807579</v>
      </c>
      <c r="F28" s="19">
        <v>3807579</v>
      </c>
      <c r="G28" s="19">
        <v>4374936</v>
      </c>
      <c r="H28" s="19">
        <v>4221212</v>
      </c>
      <c r="I28" s="122">
        <f t="shared" si="0"/>
        <v>-9.58210344590118</v>
      </c>
      <c r="J28" s="116">
        <f t="shared" si="1"/>
        <v>10.863412157699148</v>
      </c>
      <c r="K28" s="124">
        <f t="shared" si="2"/>
        <v>-3.5137428296093898</v>
      </c>
    </row>
    <row r="29" spans="2:11" ht="24">
      <c r="B29" s="15">
        <v>137</v>
      </c>
      <c r="C29" s="78" t="s">
        <v>59</v>
      </c>
      <c r="D29" s="18">
        <v>4506848</v>
      </c>
      <c r="E29" s="19">
        <v>4098689</v>
      </c>
      <c r="F29" s="19">
        <v>4098689</v>
      </c>
      <c r="G29" s="19">
        <v>4670708</v>
      </c>
      <c r="H29" s="19">
        <v>4518052</v>
      </c>
      <c r="I29" s="122">
        <f t="shared" si="0"/>
        <v>-9.056418144122013</v>
      </c>
      <c r="J29" s="116">
        <f t="shared" si="1"/>
        <v>10.231637482131472</v>
      </c>
      <c r="K29" s="124">
        <f t="shared" si="2"/>
        <v>-3.2683695919333844</v>
      </c>
    </row>
    <row r="30" spans="2:11" ht="24">
      <c r="B30" s="15">
        <v>138</v>
      </c>
      <c r="C30" s="78" t="s">
        <v>60</v>
      </c>
      <c r="D30" s="18">
        <v>4459959</v>
      </c>
      <c r="E30" s="19">
        <v>4048733</v>
      </c>
      <c r="F30" s="19">
        <v>4048733</v>
      </c>
      <c r="G30" s="19">
        <v>4603455</v>
      </c>
      <c r="H30" s="19">
        <v>4450745</v>
      </c>
      <c r="I30" s="122">
        <f t="shared" si="0"/>
        <v>-9.220398662857665</v>
      </c>
      <c r="J30" s="116">
        <f t="shared" si="1"/>
        <v>9.92932850844943</v>
      </c>
      <c r="K30" s="124">
        <f t="shared" si="2"/>
        <v>-3.3172910346685236</v>
      </c>
    </row>
    <row r="31" spans="2:11" ht="24">
      <c r="B31" s="15">
        <v>139</v>
      </c>
      <c r="C31" s="78" t="s">
        <v>84</v>
      </c>
      <c r="D31" s="18">
        <v>4242770</v>
      </c>
      <c r="E31" s="19">
        <v>3848650</v>
      </c>
      <c r="F31" s="19">
        <v>3848650</v>
      </c>
      <c r="G31" s="19">
        <v>4368966</v>
      </c>
      <c r="H31" s="19">
        <v>4221055</v>
      </c>
      <c r="I31" s="122">
        <f t="shared" si="0"/>
        <v>-9.289214357601283</v>
      </c>
      <c r="J31" s="116">
        <f t="shared" si="1"/>
        <v>9.676250113676232</v>
      </c>
      <c r="K31" s="124">
        <f t="shared" si="2"/>
        <v>-3.3854921278856365</v>
      </c>
    </row>
    <row r="32" spans="2:11" ht="24">
      <c r="B32" s="15">
        <v>140</v>
      </c>
      <c r="C32" s="78" t="s">
        <v>61</v>
      </c>
      <c r="D32" s="18">
        <v>5416780</v>
      </c>
      <c r="E32" s="19">
        <v>5029647</v>
      </c>
      <c r="F32" s="19">
        <v>5029647</v>
      </c>
      <c r="G32" s="19">
        <v>5805292</v>
      </c>
      <c r="H32" s="19">
        <v>5619024</v>
      </c>
      <c r="I32" s="122">
        <f t="shared" si="0"/>
        <v>-7.14692123364803</v>
      </c>
      <c r="J32" s="116">
        <f t="shared" si="1"/>
        <v>11.71805894131337</v>
      </c>
      <c r="K32" s="124">
        <f t="shared" si="2"/>
        <v>-3.2085896798989655</v>
      </c>
    </row>
    <row r="33" spans="2:11" ht="24">
      <c r="B33" s="15">
        <v>141</v>
      </c>
      <c r="C33" s="78" t="s">
        <v>62</v>
      </c>
      <c r="D33" s="18">
        <v>4419817</v>
      </c>
      <c r="E33" s="19">
        <v>4008166</v>
      </c>
      <c r="F33" s="19">
        <v>4008166</v>
      </c>
      <c r="G33" s="19">
        <v>4584068</v>
      </c>
      <c r="H33" s="19">
        <v>4429833</v>
      </c>
      <c r="I33" s="122">
        <f t="shared" si="0"/>
        <v>-9.313756655535743</v>
      </c>
      <c r="J33" s="116">
        <f t="shared" si="1"/>
        <v>10.520198015750836</v>
      </c>
      <c r="K33" s="124">
        <f t="shared" si="2"/>
        <v>-3.3645879598644735</v>
      </c>
    </row>
    <row r="34" spans="2:11" ht="24">
      <c r="B34" s="15">
        <v>142</v>
      </c>
      <c r="C34" s="78" t="s">
        <v>85</v>
      </c>
      <c r="D34" s="18">
        <v>4265682</v>
      </c>
      <c r="E34" s="19">
        <v>3781310</v>
      </c>
      <c r="F34" s="19">
        <v>3781310</v>
      </c>
      <c r="G34" s="19">
        <v>4350431</v>
      </c>
      <c r="H34" s="19">
        <v>4198584</v>
      </c>
      <c r="I34" s="122">
        <f t="shared" si="0"/>
        <v>-11.355089291700605</v>
      </c>
      <c r="J34" s="116">
        <f t="shared" si="1"/>
        <v>11.03517035101591</v>
      </c>
      <c r="K34" s="124">
        <f t="shared" si="2"/>
        <v>-3.4903898027574765</v>
      </c>
    </row>
    <row r="35" spans="2:11" ht="27" customHeight="1">
      <c r="B35" s="15">
        <v>143</v>
      </c>
      <c r="C35" s="78" t="s">
        <v>63</v>
      </c>
      <c r="D35" s="18">
        <v>4501916</v>
      </c>
      <c r="E35" s="19">
        <v>4086972</v>
      </c>
      <c r="F35" s="19">
        <v>4086972</v>
      </c>
      <c r="G35" s="19">
        <v>4583138</v>
      </c>
      <c r="H35" s="19">
        <v>4432953</v>
      </c>
      <c r="I35" s="122">
        <f t="shared" si="0"/>
        <v>-9.217053361279948</v>
      </c>
      <c r="J35" s="116">
        <f t="shared" si="1"/>
        <v>8.465460492511333</v>
      </c>
      <c r="K35" s="124">
        <f t="shared" si="2"/>
        <v>-3.276903292023936</v>
      </c>
    </row>
    <row r="36" spans="2:11" ht="24">
      <c r="B36" s="15">
        <v>144</v>
      </c>
      <c r="C36" s="78" t="s">
        <v>86</v>
      </c>
      <c r="D36" s="18">
        <v>4134697</v>
      </c>
      <c r="E36" s="19">
        <v>3823920</v>
      </c>
      <c r="F36" s="19">
        <v>3823920</v>
      </c>
      <c r="G36" s="19">
        <v>4392177</v>
      </c>
      <c r="H36" s="19">
        <v>4238648</v>
      </c>
      <c r="I36" s="122">
        <f t="shared" si="0"/>
        <v>-7.5163186081108275</v>
      </c>
      <c r="J36" s="116">
        <f t="shared" si="1"/>
        <v>10.845624385447383</v>
      </c>
      <c r="K36" s="124">
        <f t="shared" si="2"/>
        <v>-3.4955103129951315</v>
      </c>
    </row>
    <row r="37" spans="2:11" ht="24">
      <c r="B37" s="15">
        <v>145</v>
      </c>
      <c r="C37" s="78" t="s">
        <v>64</v>
      </c>
      <c r="D37" s="18">
        <v>4530726</v>
      </c>
      <c r="E37" s="19">
        <v>4119248</v>
      </c>
      <c r="F37" s="19">
        <v>4119248</v>
      </c>
      <c r="G37" s="19">
        <v>4689005</v>
      </c>
      <c r="H37" s="19">
        <v>4534848</v>
      </c>
      <c r="I37" s="122">
        <f t="shared" si="0"/>
        <v>-9.081944041639245</v>
      </c>
      <c r="J37" s="116">
        <f t="shared" si="1"/>
        <v>10.089220168341395</v>
      </c>
      <c r="K37" s="124">
        <f t="shared" si="2"/>
        <v>-3.287627119186265</v>
      </c>
    </row>
    <row r="38" spans="2:11" ht="24">
      <c r="B38" s="15">
        <v>146</v>
      </c>
      <c r="C38" s="78" t="s">
        <v>65</v>
      </c>
      <c r="D38" s="18">
        <v>4512120</v>
      </c>
      <c r="E38" s="19">
        <v>4111261</v>
      </c>
      <c r="F38" s="19">
        <v>4111261</v>
      </c>
      <c r="G38" s="19">
        <v>4681751</v>
      </c>
      <c r="H38" s="19">
        <v>4527773</v>
      </c>
      <c r="I38" s="122">
        <f t="shared" si="0"/>
        <v>-8.884050069590344</v>
      </c>
      <c r="J38" s="116">
        <f t="shared" si="1"/>
        <v>10.131003602057852</v>
      </c>
      <c r="K38" s="124">
        <f t="shared" si="2"/>
        <v>-3.2888976795220404</v>
      </c>
    </row>
    <row r="39" spans="2:11" ht="24">
      <c r="B39" s="15">
        <v>147</v>
      </c>
      <c r="C39" s="78" t="s">
        <v>66</v>
      </c>
      <c r="D39" s="18">
        <v>5105020</v>
      </c>
      <c r="E39" s="19">
        <v>4668325</v>
      </c>
      <c r="F39" s="19">
        <v>4668325</v>
      </c>
      <c r="G39" s="19">
        <v>5255388</v>
      </c>
      <c r="H39" s="19">
        <v>5091117</v>
      </c>
      <c r="I39" s="122">
        <f t="shared" si="0"/>
        <v>-8.554227015760961</v>
      </c>
      <c r="J39" s="116">
        <f t="shared" si="1"/>
        <v>9.056610240289608</v>
      </c>
      <c r="K39" s="124">
        <f t="shared" si="2"/>
        <v>-3.125763502142942</v>
      </c>
    </row>
    <row r="40" spans="2:11" ht="24">
      <c r="B40" s="15">
        <v>148</v>
      </c>
      <c r="C40" s="78" t="s">
        <v>67</v>
      </c>
      <c r="D40" s="18">
        <v>4657691</v>
      </c>
      <c r="E40" s="19">
        <v>4271589</v>
      </c>
      <c r="F40" s="19">
        <v>4271589</v>
      </c>
      <c r="G40" s="19">
        <v>4859867</v>
      </c>
      <c r="H40" s="19">
        <v>4700943</v>
      </c>
      <c r="I40" s="122">
        <f t="shared" si="0"/>
        <v>-8.28955806643249</v>
      </c>
      <c r="J40" s="116">
        <f t="shared" si="1"/>
        <v>10.051388370931758</v>
      </c>
      <c r="K40" s="124">
        <f t="shared" si="2"/>
        <v>-3.270130643492919</v>
      </c>
    </row>
    <row r="41" spans="2:11" ht="24">
      <c r="B41" s="15">
        <v>149</v>
      </c>
      <c r="C41" s="78" t="s">
        <v>68</v>
      </c>
      <c r="D41" s="18">
        <v>4368765</v>
      </c>
      <c r="E41" s="19">
        <v>3957431</v>
      </c>
      <c r="F41" s="19">
        <v>3957431</v>
      </c>
      <c r="G41" s="19">
        <v>4563291</v>
      </c>
      <c r="H41" s="19">
        <v>4407111</v>
      </c>
      <c r="I41" s="122">
        <f t="shared" si="0"/>
        <v>-9.415338201986145</v>
      </c>
      <c r="J41" s="116">
        <f t="shared" si="1"/>
        <v>11.362927111047538</v>
      </c>
      <c r="K41" s="124">
        <f t="shared" si="2"/>
        <v>-3.4225299241271268</v>
      </c>
    </row>
    <row r="42" spans="2:11" ht="24">
      <c r="B42" s="15">
        <v>150</v>
      </c>
      <c r="C42" s="78" t="s">
        <v>69</v>
      </c>
      <c r="D42" s="18">
        <v>5416502</v>
      </c>
      <c r="E42" s="19">
        <v>4915310</v>
      </c>
      <c r="F42" s="19">
        <v>4915310</v>
      </c>
      <c r="G42" s="19">
        <v>5645982</v>
      </c>
      <c r="H42" s="19">
        <v>5469066</v>
      </c>
      <c r="I42" s="122">
        <f t="shared" si="0"/>
        <v>-9.253056677538385</v>
      </c>
      <c r="J42" s="116">
        <f t="shared" si="1"/>
        <v>11.265942534651941</v>
      </c>
      <c r="K42" s="124">
        <f t="shared" si="2"/>
        <v>-3.1334850164240646</v>
      </c>
    </row>
    <row r="43" spans="2:11" ht="24">
      <c r="B43" s="15">
        <v>151</v>
      </c>
      <c r="C43" s="78" t="s">
        <v>87</v>
      </c>
      <c r="D43" s="18">
        <v>5226015</v>
      </c>
      <c r="E43" s="19">
        <v>4759390</v>
      </c>
      <c r="F43" s="19">
        <v>4759390</v>
      </c>
      <c r="G43" s="19">
        <v>5387268</v>
      </c>
      <c r="H43" s="19">
        <v>5215842</v>
      </c>
      <c r="I43" s="122">
        <f t="shared" si="0"/>
        <v>-8.928887498409399</v>
      </c>
      <c r="J43" s="116">
        <f t="shared" si="1"/>
        <v>9.590556773031844</v>
      </c>
      <c r="K43" s="124">
        <f t="shared" si="2"/>
        <v>-3.1820581415292537</v>
      </c>
    </row>
    <row r="44" spans="2:11" ht="24">
      <c r="B44" s="15">
        <v>152</v>
      </c>
      <c r="C44" s="78" t="s">
        <v>70</v>
      </c>
      <c r="D44" s="18">
        <v>4277522</v>
      </c>
      <c r="E44" s="19">
        <v>3869272</v>
      </c>
      <c r="F44" s="19">
        <v>3869272</v>
      </c>
      <c r="G44" s="19">
        <v>4440535</v>
      </c>
      <c r="H44" s="19">
        <v>4284538</v>
      </c>
      <c r="I44" s="122">
        <f t="shared" si="0"/>
        <v>-9.544077154950925</v>
      </c>
      <c r="J44" s="116">
        <f t="shared" si="1"/>
        <v>10.732406509544944</v>
      </c>
      <c r="K44" s="124">
        <f t="shared" si="2"/>
        <v>-3.513022642541941</v>
      </c>
    </row>
    <row r="45" spans="2:11" ht="24">
      <c r="B45" s="15">
        <v>200</v>
      </c>
      <c r="C45" s="78" t="s">
        <v>88</v>
      </c>
      <c r="D45" s="18">
        <v>175181251</v>
      </c>
      <c r="E45" s="19">
        <v>1414578619</v>
      </c>
      <c r="F45" s="19">
        <v>1264578619</v>
      </c>
      <c r="G45" s="19">
        <v>233491160</v>
      </c>
      <c r="H45" s="19">
        <v>228376532</v>
      </c>
      <c r="I45" s="122">
        <f t="shared" si="0"/>
        <v>621.8686998644621</v>
      </c>
      <c r="J45" s="116">
        <f t="shared" si="1"/>
        <v>-81.94050345556253</v>
      </c>
      <c r="K45" s="124">
        <f t="shared" si="2"/>
        <v>-2.19050177317206</v>
      </c>
    </row>
    <row r="46" spans="2:11" ht="24">
      <c r="B46" s="15">
        <v>210</v>
      </c>
      <c r="C46" s="78" t="s">
        <v>89</v>
      </c>
      <c r="D46" s="18">
        <v>94455050</v>
      </c>
      <c r="E46" s="19">
        <v>88825938</v>
      </c>
      <c r="F46" s="19">
        <v>88825938</v>
      </c>
      <c r="G46" s="19">
        <v>112000601</v>
      </c>
      <c r="H46" s="19">
        <v>109049132</v>
      </c>
      <c r="I46" s="122">
        <f t="shared" si="0"/>
        <v>-5.959567010975064</v>
      </c>
      <c r="J46" s="116">
        <f t="shared" si="1"/>
        <v>22.76721693611612</v>
      </c>
      <c r="K46" s="124">
        <f t="shared" si="2"/>
        <v>-2.6352260377602743</v>
      </c>
    </row>
    <row r="47" spans="2:11" ht="24">
      <c r="B47" s="15">
        <v>211</v>
      </c>
      <c r="C47" s="78" t="s">
        <v>90</v>
      </c>
      <c r="D47" s="18">
        <v>462956730</v>
      </c>
      <c r="E47" s="19">
        <v>460543573</v>
      </c>
      <c r="F47" s="19">
        <v>460543573</v>
      </c>
      <c r="G47" s="19">
        <v>37247952</v>
      </c>
      <c r="H47" s="19">
        <v>36503866</v>
      </c>
      <c r="I47" s="122">
        <f t="shared" si="0"/>
        <v>-0.521248929678586</v>
      </c>
      <c r="J47" s="116">
        <f t="shared" si="1"/>
        <v>-92.0737432590336</v>
      </c>
      <c r="K47" s="124">
        <f t="shared" si="2"/>
        <v>-1.9976561395912418</v>
      </c>
    </row>
    <row r="48" spans="2:11" ht="12.75">
      <c r="B48" s="15">
        <v>212</v>
      </c>
      <c r="C48" s="78" t="s">
        <v>91</v>
      </c>
      <c r="D48" s="18">
        <v>133574350</v>
      </c>
      <c r="E48" s="19">
        <v>184354590</v>
      </c>
      <c r="F48" s="19">
        <v>184354590</v>
      </c>
      <c r="G48" s="19">
        <v>318715205</v>
      </c>
      <c r="H48" s="19">
        <v>316787112</v>
      </c>
      <c r="I48" s="122">
        <f t="shared" si="0"/>
        <v>38.01646049559664</v>
      </c>
      <c r="J48" s="116">
        <f t="shared" si="1"/>
        <v>71.83576063932013</v>
      </c>
      <c r="K48" s="124">
        <f t="shared" si="2"/>
        <v>-0.6049579592539378</v>
      </c>
    </row>
    <row r="49" spans="2:11" ht="24">
      <c r="B49" s="15">
        <v>213</v>
      </c>
      <c r="C49" s="78" t="s">
        <v>92</v>
      </c>
      <c r="D49" s="18">
        <v>18284131</v>
      </c>
      <c r="E49" s="19">
        <v>17077579</v>
      </c>
      <c r="F49" s="19">
        <v>17077579</v>
      </c>
      <c r="G49" s="19">
        <v>18419066</v>
      </c>
      <c r="H49" s="19">
        <v>18029665</v>
      </c>
      <c r="I49" s="122">
        <f t="shared" si="0"/>
        <v>-6.5989026221700104</v>
      </c>
      <c r="J49" s="116">
        <f t="shared" si="1"/>
        <v>5.575064240663163</v>
      </c>
      <c r="K49" s="124">
        <f t="shared" si="2"/>
        <v>-2.1141191415460447</v>
      </c>
    </row>
    <row r="50" spans="2:11" ht="12" customHeight="1">
      <c r="B50" s="15">
        <v>215</v>
      </c>
      <c r="C50" s="78" t="s">
        <v>79</v>
      </c>
      <c r="D50" s="18">
        <v>28025375</v>
      </c>
      <c r="E50" s="19">
        <v>25194949</v>
      </c>
      <c r="F50" s="19">
        <v>25194949</v>
      </c>
      <c r="G50" s="19">
        <v>30163931</v>
      </c>
      <c r="H50" s="19">
        <v>29054981</v>
      </c>
      <c r="I50" s="122">
        <f t="shared" si="0"/>
        <v>-10.099511603323775</v>
      </c>
      <c r="J50" s="116">
        <f t="shared" si="1"/>
        <v>15.320658120800324</v>
      </c>
      <c r="K50" s="124">
        <f t="shared" si="2"/>
        <v>-3.6764107436792592</v>
      </c>
    </row>
    <row r="51" spans="2:11" ht="14.25" customHeight="1">
      <c r="B51" s="15">
        <v>216</v>
      </c>
      <c r="C51" s="78" t="s">
        <v>93</v>
      </c>
      <c r="D51" s="18">
        <v>475842039</v>
      </c>
      <c r="E51" s="19">
        <v>679493899</v>
      </c>
      <c r="F51" s="19">
        <v>679493899</v>
      </c>
      <c r="G51" s="19">
        <v>456755935</v>
      </c>
      <c r="H51" s="19">
        <v>440033042</v>
      </c>
      <c r="I51" s="122">
        <f t="shared" si="0"/>
        <v>42.79820682257962</v>
      </c>
      <c r="J51" s="116">
        <f t="shared" si="1"/>
        <v>-35.24106064122292</v>
      </c>
      <c r="K51" s="124">
        <f t="shared" si="2"/>
        <v>-3.6612316816419743</v>
      </c>
    </row>
    <row r="52" spans="2:11" ht="12.75">
      <c r="B52" s="15">
        <v>300</v>
      </c>
      <c r="C52" s="78" t="s">
        <v>94</v>
      </c>
      <c r="D52" s="18">
        <v>1107708300</v>
      </c>
      <c r="E52" s="19">
        <v>1145841278</v>
      </c>
      <c r="F52" s="19">
        <v>2230341278</v>
      </c>
      <c r="G52" s="19">
        <v>338347724</v>
      </c>
      <c r="H52" s="19">
        <v>2628752655</v>
      </c>
      <c r="I52" s="122">
        <f t="shared" si="0"/>
        <v>101.34734731156207</v>
      </c>
      <c r="J52" s="116">
        <f t="shared" si="1"/>
        <v>17.863247249643564</v>
      </c>
      <c r="K52" s="124">
        <f t="shared" si="2"/>
        <v>676.9381817978477</v>
      </c>
    </row>
    <row r="53" spans="2:11" ht="24">
      <c r="B53" s="15">
        <v>310</v>
      </c>
      <c r="C53" s="78" t="s">
        <v>95</v>
      </c>
      <c r="D53" s="18">
        <v>1429762757</v>
      </c>
      <c r="E53" s="19">
        <v>1308164302</v>
      </c>
      <c r="F53" s="19">
        <v>1308164302</v>
      </c>
      <c r="G53" s="19">
        <v>1417596107</v>
      </c>
      <c r="H53" s="19">
        <v>1512126232</v>
      </c>
      <c r="I53" s="122">
        <f t="shared" si="0"/>
        <v>-8.504799443450606</v>
      </c>
      <c r="J53" s="116">
        <f t="shared" si="1"/>
        <v>15.591461232214554</v>
      </c>
      <c r="K53" s="124">
        <f t="shared" si="2"/>
        <v>6.668339771336584</v>
      </c>
    </row>
    <row r="54" spans="2:11" ht="12.75">
      <c r="B54" s="15">
        <v>311</v>
      </c>
      <c r="C54" s="78" t="s">
        <v>96</v>
      </c>
      <c r="D54" s="18">
        <v>359177572</v>
      </c>
      <c r="E54" s="19">
        <v>420087239</v>
      </c>
      <c r="F54" s="19">
        <v>420087239</v>
      </c>
      <c r="G54" s="19">
        <v>5312597473</v>
      </c>
      <c r="H54" s="19">
        <v>5310720404</v>
      </c>
      <c r="I54" s="122">
        <f t="shared" si="0"/>
        <v>16.958093084943513</v>
      </c>
      <c r="J54" s="116">
        <f t="shared" si="1"/>
        <v>1164.194650768718</v>
      </c>
      <c r="K54" s="124">
        <f t="shared" si="2"/>
        <v>-0.035332415255240335</v>
      </c>
    </row>
    <row r="55" spans="2:11" ht="14.25" customHeight="1">
      <c r="B55" s="15">
        <v>312</v>
      </c>
      <c r="C55" s="78" t="s">
        <v>29</v>
      </c>
      <c r="D55" s="18">
        <v>127627378</v>
      </c>
      <c r="E55" s="19">
        <v>278527866</v>
      </c>
      <c r="F55" s="19">
        <v>289027866</v>
      </c>
      <c r="G55" s="19">
        <v>199330062</v>
      </c>
      <c r="H55" s="19">
        <v>522822939</v>
      </c>
      <c r="I55" s="122">
        <f t="shared" si="0"/>
        <v>126.46227676948749</v>
      </c>
      <c r="J55" s="116">
        <f t="shared" si="1"/>
        <v>80.89014953319416</v>
      </c>
      <c r="K55" s="124">
        <f t="shared" si="2"/>
        <v>162.29005989071533</v>
      </c>
    </row>
    <row r="56" spans="2:11" ht="12.75">
      <c r="B56" s="15">
        <v>313</v>
      </c>
      <c r="C56" s="78" t="s">
        <v>97</v>
      </c>
      <c r="D56" s="18">
        <v>163102427</v>
      </c>
      <c r="E56" s="19">
        <v>147758761</v>
      </c>
      <c r="F56" s="19">
        <v>175158761</v>
      </c>
      <c r="G56" s="19">
        <v>144910025</v>
      </c>
      <c r="H56" s="19">
        <v>443279387</v>
      </c>
      <c r="I56" s="122">
        <f t="shared" si="0"/>
        <v>7.391878969403676</v>
      </c>
      <c r="J56" s="116">
        <f t="shared" si="1"/>
        <v>153.07291766011068</v>
      </c>
      <c r="K56" s="124">
        <f t="shared" si="2"/>
        <v>205.89973813060897</v>
      </c>
    </row>
    <row r="57" spans="2:11" ht="24">
      <c r="B57" s="15">
        <v>314</v>
      </c>
      <c r="C57" s="78" t="s">
        <v>98</v>
      </c>
      <c r="D57" s="18">
        <v>287124036</v>
      </c>
      <c r="E57" s="19">
        <v>66959740</v>
      </c>
      <c r="F57" s="19">
        <v>211159740</v>
      </c>
      <c r="G57" s="19">
        <v>194472064</v>
      </c>
      <c r="H57" s="19">
        <v>448290396</v>
      </c>
      <c r="I57" s="122">
        <f t="shared" si="0"/>
        <v>-26.456961617800612</v>
      </c>
      <c r="J57" s="116">
        <f t="shared" si="1"/>
        <v>112.29917975841417</v>
      </c>
      <c r="K57" s="124">
        <f t="shared" si="2"/>
        <v>130.51660314563227</v>
      </c>
    </row>
    <row r="58" spans="2:11" ht="12.75">
      <c r="B58" s="15">
        <v>500</v>
      </c>
      <c r="C58" s="78" t="s">
        <v>71</v>
      </c>
      <c r="D58" s="18">
        <v>24762163</v>
      </c>
      <c r="E58" s="19">
        <v>22542793</v>
      </c>
      <c r="F58" s="19">
        <v>22542793</v>
      </c>
      <c r="G58" s="19">
        <v>75447097</v>
      </c>
      <c r="H58" s="19">
        <v>167710313</v>
      </c>
      <c r="I58" s="122">
        <f t="shared" si="0"/>
        <v>-8.962746913506702</v>
      </c>
      <c r="J58" s="116">
        <f t="shared" si="1"/>
        <v>643.9642150819554</v>
      </c>
      <c r="K58" s="124">
        <f t="shared" si="2"/>
        <v>122.28862298041764</v>
      </c>
    </row>
    <row r="59" spans="2:11" ht="24">
      <c r="B59" s="15">
        <v>511</v>
      </c>
      <c r="C59" s="78" t="s">
        <v>72</v>
      </c>
      <c r="D59" s="18">
        <v>25336988978</v>
      </c>
      <c r="E59" s="19">
        <v>25183062326</v>
      </c>
      <c r="F59" s="19">
        <v>31546062326</v>
      </c>
      <c r="G59" s="19">
        <v>32945499164</v>
      </c>
      <c r="H59" s="19">
        <v>36536741596</v>
      </c>
      <c r="I59" s="122">
        <f t="shared" si="0"/>
        <v>24.50596380410992</v>
      </c>
      <c r="J59" s="116">
        <f t="shared" si="1"/>
        <v>15.820292302810568</v>
      </c>
      <c r="K59" s="124">
        <f t="shared" si="2"/>
        <v>10.900555533012524</v>
      </c>
    </row>
    <row r="60" spans="2:11" ht="12.75">
      <c r="B60" s="15">
        <v>512</v>
      </c>
      <c r="C60" s="78" t="s">
        <v>30</v>
      </c>
      <c r="D60" s="18">
        <v>45343576</v>
      </c>
      <c r="E60" s="19">
        <v>68609502</v>
      </c>
      <c r="F60" s="19">
        <v>68609502</v>
      </c>
      <c r="G60" s="19">
        <v>70708851</v>
      </c>
      <c r="H60" s="19">
        <v>69999026</v>
      </c>
      <c r="I60" s="122">
        <f t="shared" si="0"/>
        <v>51.310302478128335</v>
      </c>
      <c r="J60" s="116">
        <f t="shared" si="1"/>
        <v>2.0252646637779037</v>
      </c>
      <c r="K60" s="124">
        <f t="shared" si="2"/>
        <v>-1.0038700812717183</v>
      </c>
    </row>
    <row r="61" spans="2:11" ht="24">
      <c r="B61" s="15">
        <v>513</v>
      </c>
      <c r="C61" s="78" t="s">
        <v>99</v>
      </c>
      <c r="D61" s="18">
        <v>7777041109</v>
      </c>
      <c r="E61" s="19">
        <v>8201831186</v>
      </c>
      <c r="F61" s="19">
        <v>8481831186</v>
      </c>
      <c r="G61" s="19">
        <v>9359675561</v>
      </c>
      <c r="H61" s="19">
        <v>10052270552</v>
      </c>
      <c r="I61" s="122">
        <f t="shared" si="0"/>
        <v>9.06244504975524</v>
      </c>
      <c r="J61" s="116">
        <f t="shared" si="1"/>
        <v>18.51533391270681</v>
      </c>
      <c r="K61" s="124">
        <f t="shared" si="2"/>
        <v>7.399775627756933</v>
      </c>
    </row>
    <row r="62" spans="2:11" ht="24">
      <c r="B62" s="15">
        <v>514</v>
      </c>
      <c r="C62" s="78" t="s">
        <v>100</v>
      </c>
      <c r="D62" s="18">
        <v>1018678063</v>
      </c>
      <c r="E62" s="19">
        <v>1151531516</v>
      </c>
      <c r="F62" s="19">
        <v>1151531516</v>
      </c>
      <c r="G62" s="19">
        <v>1195321940</v>
      </c>
      <c r="H62" s="19">
        <v>1266097398</v>
      </c>
      <c r="I62" s="122">
        <f t="shared" si="0"/>
        <v>13.041750659550623</v>
      </c>
      <c r="J62" s="116">
        <f t="shared" si="1"/>
        <v>9.949000996339219</v>
      </c>
      <c r="K62" s="124">
        <f t="shared" si="2"/>
        <v>5.921037306484989</v>
      </c>
    </row>
    <row r="63" spans="2:11" ht="24">
      <c r="B63" s="15">
        <v>515</v>
      </c>
      <c r="C63" s="78" t="s">
        <v>73</v>
      </c>
      <c r="D63" s="18">
        <v>569718324</v>
      </c>
      <c r="E63" s="19">
        <v>139808982</v>
      </c>
      <c r="F63" s="19">
        <v>569708982</v>
      </c>
      <c r="G63" s="19">
        <v>137571220</v>
      </c>
      <c r="H63" s="19">
        <v>436375685</v>
      </c>
      <c r="I63" s="122">
        <f t="shared" si="0"/>
        <v>-0.0016397576848903306</v>
      </c>
      <c r="J63" s="116">
        <f t="shared" si="1"/>
        <v>-23.403755463346375</v>
      </c>
      <c r="K63" s="124">
        <f t="shared" si="2"/>
        <v>217.19983656465357</v>
      </c>
    </row>
    <row r="64" spans="2:11" ht="12.75">
      <c r="B64" s="15">
        <v>600</v>
      </c>
      <c r="C64" s="78" t="s">
        <v>74</v>
      </c>
      <c r="D64" s="18">
        <v>4096498994</v>
      </c>
      <c r="E64" s="19">
        <v>3626664095</v>
      </c>
      <c r="F64" s="19">
        <v>4183364095</v>
      </c>
      <c r="G64" s="19">
        <v>4164584825</v>
      </c>
      <c r="H64" s="19">
        <v>7558240360</v>
      </c>
      <c r="I64" s="122">
        <f t="shared" si="0"/>
        <v>2.1204716790417466</v>
      </c>
      <c r="J64" s="116">
        <f t="shared" si="1"/>
        <v>80.67373980270298</v>
      </c>
      <c r="K64" s="124">
        <f t="shared" si="2"/>
        <v>81.48844789108121</v>
      </c>
    </row>
    <row r="65" spans="2:11" ht="24">
      <c r="B65" s="15">
        <v>610</v>
      </c>
      <c r="C65" s="78" t="s">
        <v>101</v>
      </c>
      <c r="D65" s="18">
        <v>3660129245</v>
      </c>
      <c r="E65" s="19">
        <v>3776588825</v>
      </c>
      <c r="F65" s="19">
        <v>3776588825</v>
      </c>
      <c r="G65" s="19">
        <v>4329256448</v>
      </c>
      <c r="H65" s="19">
        <v>4319223460</v>
      </c>
      <c r="I65" s="122">
        <f t="shared" si="0"/>
        <v>3.1818433777739408</v>
      </c>
      <c r="J65" s="116">
        <f t="shared" si="1"/>
        <v>14.368380042007889</v>
      </c>
      <c r="K65" s="124">
        <f t="shared" si="2"/>
        <v>-0.231748525884512</v>
      </c>
    </row>
    <row r="66" spans="2:11" ht="24">
      <c r="B66" s="15">
        <v>611</v>
      </c>
      <c r="C66" s="78" t="s">
        <v>102</v>
      </c>
      <c r="D66" s="18">
        <v>8836349185</v>
      </c>
      <c r="E66" s="19">
        <v>8988983364</v>
      </c>
      <c r="F66" s="19"/>
      <c r="G66" s="19">
        <v>10184919420</v>
      </c>
      <c r="H66" s="19">
        <v>10002330921</v>
      </c>
      <c r="I66" s="122">
        <f t="shared" si="0"/>
        <v>-100</v>
      </c>
      <c r="J66" s="116" t="e">
        <f t="shared" si="1"/>
        <v>#DIV/0!</v>
      </c>
      <c r="K66" s="124">
        <f t="shared" si="2"/>
        <v>-1.7927338594496245</v>
      </c>
    </row>
    <row r="67" spans="2:11" ht="24">
      <c r="B67" s="15">
        <v>613</v>
      </c>
      <c r="C67" s="78" t="s">
        <v>103</v>
      </c>
      <c r="D67" s="18">
        <v>1757814964</v>
      </c>
      <c r="E67" s="19">
        <v>1706716854</v>
      </c>
      <c r="F67" s="19">
        <v>8988983364</v>
      </c>
      <c r="G67" s="19">
        <v>2008043873</v>
      </c>
      <c r="H67" s="19">
        <v>1973342895</v>
      </c>
      <c r="I67" s="122">
        <f t="shared" si="0"/>
        <v>411.3725590061594</v>
      </c>
      <c r="J67" s="116">
        <f t="shared" si="1"/>
        <v>-78.04709592740993</v>
      </c>
      <c r="K67" s="124">
        <f t="shared" si="2"/>
        <v>-1.7280985971764196</v>
      </c>
    </row>
    <row r="68" spans="2:11" ht="24">
      <c r="B68" s="15">
        <v>614</v>
      </c>
      <c r="C68" s="78" t="s">
        <v>104</v>
      </c>
      <c r="D68" s="18">
        <v>165607653</v>
      </c>
      <c r="E68" s="26"/>
      <c r="F68" s="26">
        <v>1706716854</v>
      </c>
      <c r="G68" s="26"/>
      <c r="H68" s="138"/>
      <c r="I68" s="122">
        <f t="shared" si="0"/>
        <v>930.5784926497328</v>
      </c>
      <c r="J68" s="116">
        <f t="shared" si="1"/>
        <v>-100</v>
      </c>
      <c r="K68" s="124" t="e">
        <f t="shared" si="2"/>
        <v>#DIV/0!</v>
      </c>
    </row>
    <row r="69" spans="2:11" ht="24">
      <c r="B69" s="15">
        <v>615</v>
      </c>
      <c r="C69" s="78" t="s">
        <v>105</v>
      </c>
      <c r="D69" s="18">
        <v>759681046</v>
      </c>
      <c r="E69" s="19">
        <v>705946537</v>
      </c>
      <c r="F69" s="19">
        <v>705946537</v>
      </c>
      <c r="G69" s="19">
        <v>810204716</v>
      </c>
      <c r="H69" s="26">
        <v>795887316</v>
      </c>
      <c r="I69" s="122">
        <f t="shared" si="0"/>
        <v>-7.073298627487413</v>
      </c>
      <c r="J69" s="116">
        <f t="shared" si="1"/>
        <v>12.740451901954719</v>
      </c>
      <c r="K69" s="124">
        <f t="shared" si="2"/>
        <v>-1.7671336289777906</v>
      </c>
    </row>
    <row r="70" spans="2:11" ht="12.75">
      <c r="B70" s="15">
        <v>616</v>
      </c>
      <c r="C70" s="78" t="s">
        <v>31</v>
      </c>
      <c r="D70" s="18">
        <v>2698686892</v>
      </c>
      <c r="E70" s="19">
        <v>5017270666</v>
      </c>
      <c r="F70" s="19">
        <v>5254570666</v>
      </c>
      <c r="G70" s="19">
        <v>5489330374</v>
      </c>
      <c r="H70" s="19">
        <v>5476964424</v>
      </c>
      <c r="I70" s="122">
        <f aca="true" t="shared" si="3" ref="I70:I116">((F70/D70)-1)*100</f>
        <v>94.70842214325322</v>
      </c>
      <c r="J70" s="116">
        <f aca="true" t="shared" si="4" ref="J70:J116">((H70/F70)-1)*100</f>
        <v>4.232386852060266</v>
      </c>
      <c r="K70" s="124">
        <f aca="true" t="shared" si="5" ref="K70:K116">((H70/G70)-1)*100</f>
        <v>-0.22527246781448573</v>
      </c>
    </row>
    <row r="71" spans="2:11" ht="12.75">
      <c r="B71" s="15">
        <v>700</v>
      </c>
      <c r="C71" s="78" t="s">
        <v>1123</v>
      </c>
      <c r="D71" s="18">
        <v>4203514864</v>
      </c>
      <c r="E71" s="19">
        <v>3713388388</v>
      </c>
      <c r="F71" s="19">
        <v>3713388388</v>
      </c>
      <c r="G71" s="19">
        <v>3859710343</v>
      </c>
      <c r="H71" s="19">
        <v>3811458039</v>
      </c>
      <c r="I71" s="122">
        <f t="shared" si="3"/>
        <v>-11.659920134875012</v>
      </c>
      <c r="J71" s="116">
        <f t="shared" si="4"/>
        <v>2.64097478510239</v>
      </c>
      <c r="K71" s="124">
        <f t="shared" si="5"/>
        <v>-1.2501535014799892</v>
      </c>
    </row>
    <row r="72" spans="2:11" ht="24">
      <c r="B72" s="15">
        <v>710</v>
      </c>
      <c r="C72" s="78" t="s">
        <v>106</v>
      </c>
      <c r="D72" s="18">
        <v>221250148</v>
      </c>
      <c r="E72" s="19">
        <v>212207399</v>
      </c>
      <c r="F72" s="19">
        <v>212207399</v>
      </c>
      <c r="G72" s="19">
        <v>189239686</v>
      </c>
      <c r="H72" s="19">
        <v>186834262</v>
      </c>
      <c r="I72" s="122">
        <f t="shared" si="3"/>
        <v>-4.087115458110335</v>
      </c>
      <c r="J72" s="116">
        <f t="shared" si="4"/>
        <v>-11.956763581085127</v>
      </c>
      <c r="K72" s="124">
        <f t="shared" si="5"/>
        <v>-1.2710991287525175</v>
      </c>
    </row>
    <row r="73" spans="2:11" ht="12.75">
      <c r="B73" s="15">
        <v>711</v>
      </c>
      <c r="C73" s="78" t="s">
        <v>45</v>
      </c>
      <c r="D73" s="18">
        <v>131126226</v>
      </c>
      <c r="E73" s="19">
        <v>117763471</v>
      </c>
      <c r="F73" s="19">
        <v>117763471</v>
      </c>
      <c r="G73" s="19">
        <v>111616706</v>
      </c>
      <c r="H73" s="19">
        <v>109294575</v>
      </c>
      <c r="I73" s="122">
        <f t="shared" si="3"/>
        <v>-10.190756958108437</v>
      </c>
      <c r="J73" s="116">
        <f t="shared" si="4"/>
        <v>-7.191445639369787</v>
      </c>
      <c r="K73" s="124">
        <f t="shared" si="5"/>
        <v>-2.080451110965409</v>
      </c>
    </row>
    <row r="74" spans="2:11" ht="24">
      <c r="B74" s="15">
        <v>712</v>
      </c>
      <c r="C74" s="78" t="s">
        <v>46</v>
      </c>
      <c r="D74" s="18">
        <v>1855420787</v>
      </c>
      <c r="E74" s="19">
        <v>2115493509</v>
      </c>
      <c r="F74" s="19">
        <v>2115493509</v>
      </c>
      <c r="G74" s="19">
        <v>2036748098</v>
      </c>
      <c r="H74" s="19">
        <v>2033440477</v>
      </c>
      <c r="I74" s="122">
        <f t="shared" si="3"/>
        <v>14.016913242656258</v>
      </c>
      <c r="J74" s="116">
        <f t="shared" si="4"/>
        <v>-3.8786709413628384</v>
      </c>
      <c r="K74" s="124">
        <f t="shared" si="5"/>
        <v>-0.16239715668560084</v>
      </c>
    </row>
    <row r="75" spans="2:11" ht="24">
      <c r="B75" s="15">
        <v>713</v>
      </c>
      <c r="C75" s="78" t="s">
        <v>107</v>
      </c>
      <c r="D75" s="18">
        <v>3887031960</v>
      </c>
      <c r="E75" s="19">
        <v>7180341872</v>
      </c>
      <c r="F75" s="19">
        <v>3680341872</v>
      </c>
      <c r="G75" s="19">
        <v>615517551</v>
      </c>
      <c r="H75" s="19">
        <v>613769899</v>
      </c>
      <c r="I75" s="122">
        <f t="shared" si="3"/>
        <v>-5.317427027278676</v>
      </c>
      <c r="J75" s="116">
        <f t="shared" si="4"/>
        <v>-83.32301942736477</v>
      </c>
      <c r="K75" s="124">
        <f t="shared" si="5"/>
        <v>-0.2839321148780716</v>
      </c>
    </row>
    <row r="76" spans="2:11" ht="24">
      <c r="B76" s="15">
        <v>714</v>
      </c>
      <c r="C76" s="78" t="s">
        <v>108</v>
      </c>
      <c r="D76" s="18">
        <v>1768886</v>
      </c>
      <c r="E76" s="19">
        <v>16176191</v>
      </c>
      <c r="F76" s="19">
        <v>16176191</v>
      </c>
      <c r="G76" s="19">
        <v>18896462</v>
      </c>
      <c r="H76" s="19">
        <v>18180043</v>
      </c>
      <c r="I76" s="122">
        <f t="shared" si="3"/>
        <v>814.4846530528254</v>
      </c>
      <c r="J76" s="116">
        <f t="shared" si="4"/>
        <v>12.387662831132506</v>
      </c>
      <c r="K76" s="124">
        <f t="shared" si="5"/>
        <v>-3.7912864323490836</v>
      </c>
    </row>
    <row r="77" spans="2:11" ht="24">
      <c r="B77" s="15"/>
      <c r="C77" s="80" t="s">
        <v>437</v>
      </c>
      <c r="D77" s="29">
        <f>SUM(D78:D86)</f>
        <v>13146980064</v>
      </c>
      <c r="E77" s="25">
        <f>SUM(E78:E86)</f>
        <v>12267830727</v>
      </c>
      <c r="F77" s="25">
        <f>SUM(F78:F86)</f>
        <v>14823830727</v>
      </c>
      <c r="G77" s="25">
        <f>SUM(G78:G86)</f>
        <v>16046312596</v>
      </c>
      <c r="H77" s="25">
        <f>SUM(H78:H86)</f>
        <v>17446580416</v>
      </c>
      <c r="I77" s="125">
        <f t="shared" si="3"/>
        <v>12.754645210056047</v>
      </c>
      <c r="J77" s="117">
        <f t="shared" si="4"/>
        <v>17.692793025644484</v>
      </c>
      <c r="K77" s="127">
        <f t="shared" si="5"/>
        <v>8.726414941891747</v>
      </c>
    </row>
    <row r="78" spans="2:11" ht="12.75">
      <c r="B78" s="15" t="s">
        <v>1090</v>
      </c>
      <c r="C78" s="78" t="s">
        <v>109</v>
      </c>
      <c r="D78" s="18">
        <v>471155178</v>
      </c>
      <c r="E78" s="19">
        <v>493325496</v>
      </c>
      <c r="F78" s="19">
        <v>502325496</v>
      </c>
      <c r="G78" s="19">
        <v>564112575</v>
      </c>
      <c r="H78" s="19">
        <v>558922900</v>
      </c>
      <c r="I78" s="122">
        <f t="shared" si="3"/>
        <v>6.615722262103629</v>
      </c>
      <c r="J78" s="116">
        <f t="shared" si="4"/>
        <v>11.267077711699503</v>
      </c>
      <c r="K78" s="124">
        <f t="shared" si="5"/>
        <v>-0.9199715145509768</v>
      </c>
    </row>
    <row r="79" spans="2:11" ht="12.75">
      <c r="B79" s="15" t="s">
        <v>1091</v>
      </c>
      <c r="C79" s="78" t="s">
        <v>110</v>
      </c>
      <c r="D79" s="18">
        <v>6835055071</v>
      </c>
      <c r="E79" s="19">
        <v>6656083746</v>
      </c>
      <c r="F79" s="19">
        <v>7147083746</v>
      </c>
      <c r="G79" s="19">
        <v>8124182320</v>
      </c>
      <c r="H79" s="19">
        <v>8155430446</v>
      </c>
      <c r="I79" s="122">
        <f t="shared" si="3"/>
        <v>4.565123056928777</v>
      </c>
      <c r="J79" s="116">
        <f t="shared" si="4"/>
        <v>14.108505452511878</v>
      </c>
      <c r="K79" s="124">
        <f t="shared" si="5"/>
        <v>0.384631028319915</v>
      </c>
    </row>
    <row r="80" spans="2:11" ht="12.75">
      <c r="B80" s="15" t="s">
        <v>253</v>
      </c>
      <c r="C80" s="78" t="s">
        <v>281</v>
      </c>
      <c r="D80" s="18">
        <v>221686320</v>
      </c>
      <c r="E80" s="19">
        <v>220656853</v>
      </c>
      <c r="F80" s="19">
        <v>220656853</v>
      </c>
      <c r="G80" s="19">
        <v>233935205</v>
      </c>
      <c r="H80" s="19">
        <v>230175883</v>
      </c>
      <c r="I80" s="122">
        <f t="shared" si="3"/>
        <v>-0.4643800303058887</v>
      </c>
      <c r="J80" s="116">
        <f t="shared" si="4"/>
        <v>4.313951672282745</v>
      </c>
      <c r="K80" s="124">
        <f t="shared" si="5"/>
        <v>-1.6069928423128932</v>
      </c>
    </row>
    <row r="81" spans="2:11" ht="12.75">
      <c r="B81" s="15" t="s">
        <v>1093</v>
      </c>
      <c r="C81" s="78" t="s">
        <v>111</v>
      </c>
      <c r="D81" s="18">
        <v>2054070333</v>
      </c>
      <c r="E81" s="19">
        <v>1899577429</v>
      </c>
      <c r="F81" s="19">
        <v>2064577429</v>
      </c>
      <c r="G81" s="19">
        <v>2081533101</v>
      </c>
      <c r="H81" s="19">
        <v>2528200558</v>
      </c>
      <c r="I81" s="122">
        <f t="shared" si="3"/>
        <v>0.5115256197023355</v>
      </c>
      <c r="J81" s="116">
        <f t="shared" si="4"/>
        <v>22.456078541193826</v>
      </c>
      <c r="K81" s="124">
        <f t="shared" si="5"/>
        <v>21.458580542649752</v>
      </c>
    </row>
    <row r="82" spans="2:11" ht="12.75">
      <c r="B82" s="15" t="s">
        <v>1152</v>
      </c>
      <c r="C82" s="78" t="s">
        <v>282</v>
      </c>
      <c r="D82" s="18">
        <v>1503438456</v>
      </c>
      <c r="E82" s="19">
        <v>1614060208</v>
      </c>
      <c r="F82" s="19">
        <v>1759060208</v>
      </c>
      <c r="G82" s="19">
        <v>1851496709</v>
      </c>
      <c r="H82" s="19">
        <v>2089224538</v>
      </c>
      <c r="I82" s="122">
        <f t="shared" si="3"/>
        <v>17.002475291213393</v>
      </c>
      <c r="J82" s="116">
        <f t="shared" si="4"/>
        <v>18.769359257770212</v>
      </c>
      <c r="K82" s="124">
        <f t="shared" si="5"/>
        <v>12.839765139436722</v>
      </c>
    </row>
    <row r="83" spans="2:11" ht="12.75">
      <c r="B83" s="15" t="s">
        <v>1094</v>
      </c>
      <c r="C83" s="78" t="s">
        <v>75</v>
      </c>
      <c r="D83" s="18">
        <v>48565099</v>
      </c>
      <c r="E83" s="19">
        <v>48259055</v>
      </c>
      <c r="F83" s="19">
        <v>50259055</v>
      </c>
      <c r="G83" s="19">
        <v>57814442</v>
      </c>
      <c r="H83" s="19">
        <v>66538665</v>
      </c>
      <c r="I83" s="122">
        <f t="shared" si="3"/>
        <v>3.4880110097170736</v>
      </c>
      <c r="J83" s="116">
        <f t="shared" si="4"/>
        <v>32.391396933348624</v>
      </c>
      <c r="K83" s="124">
        <f t="shared" si="5"/>
        <v>15.090040997022847</v>
      </c>
    </row>
    <row r="84" spans="2:11" ht="13.5" customHeight="1">
      <c r="B84" s="15" t="s">
        <v>1095</v>
      </c>
      <c r="C84" s="78" t="s">
        <v>112</v>
      </c>
      <c r="D84" s="18">
        <v>4382304</v>
      </c>
      <c r="E84" s="19">
        <v>5044197</v>
      </c>
      <c r="F84" s="19">
        <v>5044197</v>
      </c>
      <c r="G84" s="19">
        <v>5714384</v>
      </c>
      <c r="H84" s="19">
        <v>9214384</v>
      </c>
      <c r="I84" s="122">
        <f t="shared" si="3"/>
        <v>15.103767333347928</v>
      </c>
      <c r="J84" s="116">
        <f t="shared" si="4"/>
        <v>82.67296063179134</v>
      </c>
      <c r="K84" s="124">
        <f t="shared" si="5"/>
        <v>61.248946518119894</v>
      </c>
    </row>
    <row r="85" spans="2:11" ht="12.75">
      <c r="B85" s="15" t="s">
        <v>1096</v>
      </c>
      <c r="C85" s="78" t="s">
        <v>283</v>
      </c>
      <c r="D85" s="18">
        <v>1965935354</v>
      </c>
      <c r="E85" s="19">
        <v>1292472423</v>
      </c>
      <c r="F85" s="19">
        <v>3036472423</v>
      </c>
      <c r="G85" s="19">
        <v>3082232267</v>
      </c>
      <c r="H85" s="19">
        <v>3765217515</v>
      </c>
      <c r="I85" s="122">
        <f t="shared" si="3"/>
        <v>54.454337311846324</v>
      </c>
      <c r="J85" s="116">
        <f t="shared" si="4"/>
        <v>23.99972700163726</v>
      </c>
      <c r="K85" s="124">
        <f t="shared" si="5"/>
        <v>22.15878586803466</v>
      </c>
    </row>
    <row r="86" spans="2:11" ht="12.75">
      <c r="B86" s="15" t="s">
        <v>1097</v>
      </c>
      <c r="C86" s="78" t="s">
        <v>284</v>
      </c>
      <c r="D86" s="18">
        <v>42691949</v>
      </c>
      <c r="E86" s="19">
        <v>38351320</v>
      </c>
      <c r="F86" s="19">
        <v>38351320</v>
      </c>
      <c r="G86" s="19">
        <v>45291593</v>
      </c>
      <c r="H86" s="19">
        <v>43655527</v>
      </c>
      <c r="I86" s="122">
        <f t="shared" si="3"/>
        <v>-10.167324522944599</v>
      </c>
      <c r="J86" s="116">
        <f t="shared" si="4"/>
        <v>13.830572194125267</v>
      </c>
      <c r="K86" s="124">
        <f t="shared" si="5"/>
        <v>-3.6122951118102598</v>
      </c>
    </row>
    <row r="87" spans="2:11" ht="12.75">
      <c r="B87" s="15"/>
      <c r="C87" s="80" t="s">
        <v>1142</v>
      </c>
      <c r="D87" s="29">
        <f>SUM(D88:D115)</f>
        <v>51664772047</v>
      </c>
      <c r="E87" s="25">
        <f>SUM(E88:E115)</f>
        <v>51181437100</v>
      </c>
      <c r="F87" s="25">
        <f>SUM(F88:F115)</f>
        <v>52699237100</v>
      </c>
      <c r="G87" s="25">
        <f>SUM(G88:G115)</f>
        <v>56104469214</v>
      </c>
      <c r="H87" s="25">
        <f>SUM(H88:H115)</f>
        <v>57766831329</v>
      </c>
      <c r="I87" s="125">
        <f t="shared" si="3"/>
        <v>2.0022638482928734</v>
      </c>
      <c r="J87" s="117">
        <f t="shared" si="4"/>
        <v>9.61606753316737</v>
      </c>
      <c r="K87" s="127">
        <f t="shared" si="5"/>
        <v>2.96297628030171</v>
      </c>
    </row>
    <row r="88" spans="2:11" ht="12.75">
      <c r="B88" s="15" t="s">
        <v>254</v>
      </c>
      <c r="C88" s="78" t="s">
        <v>113</v>
      </c>
      <c r="D88" s="18">
        <v>3321048292</v>
      </c>
      <c r="E88" s="19">
        <v>3298050542</v>
      </c>
      <c r="F88" s="19">
        <v>3445050542</v>
      </c>
      <c r="G88" s="19">
        <v>3861246105</v>
      </c>
      <c r="H88" s="19">
        <v>3866002922</v>
      </c>
      <c r="I88" s="122">
        <f t="shared" si="3"/>
        <v>3.733828571499731</v>
      </c>
      <c r="J88" s="116">
        <f t="shared" si="4"/>
        <v>12.219048018831646</v>
      </c>
      <c r="K88" s="124">
        <f t="shared" si="5"/>
        <v>0.123193830971835</v>
      </c>
    </row>
    <row r="89" spans="2:11" ht="12.75">
      <c r="B89" s="15" t="s">
        <v>255</v>
      </c>
      <c r="C89" s="78" t="s">
        <v>114</v>
      </c>
      <c r="D89" s="18">
        <v>16838524984</v>
      </c>
      <c r="E89" s="19">
        <v>16714886590</v>
      </c>
      <c r="F89" s="19">
        <v>17394886590</v>
      </c>
      <c r="G89" s="19">
        <v>19111158104</v>
      </c>
      <c r="H89" s="19">
        <v>19321301915</v>
      </c>
      <c r="I89" s="122">
        <f t="shared" si="3"/>
        <v>3.3040994180229877</v>
      </c>
      <c r="J89" s="116">
        <f t="shared" si="4"/>
        <v>11.074606983108826</v>
      </c>
      <c r="K89" s="124">
        <f t="shared" si="5"/>
        <v>1.099587004913194</v>
      </c>
    </row>
    <row r="90" spans="2:11" ht="16.5" customHeight="1">
      <c r="B90" s="15" t="s">
        <v>256</v>
      </c>
      <c r="C90" s="78" t="s">
        <v>115</v>
      </c>
      <c r="D90" s="18">
        <v>32551855</v>
      </c>
      <c r="E90" s="19">
        <v>23930949</v>
      </c>
      <c r="F90" s="19">
        <v>31930949</v>
      </c>
      <c r="G90" s="19">
        <v>33574184</v>
      </c>
      <c r="H90" s="19">
        <v>36474862</v>
      </c>
      <c r="I90" s="122">
        <f t="shared" si="3"/>
        <v>-1.907436611523372</v>
      </c>
      <c r="J90" s="116">
        <f t="shared" si="4"/>
        <v>14.230435180614265</v>
      </c>
      <c r="K90" s="124">
        <f t="shared" si="5"/>
        <v>8.639608337167637</v>
      </c>
    </row>
    <row r="91" spans="2:11" ht="12.75">
      <c r="B91" s="15" t="s">
        <v>257</v>
      </c>
      <c r="C91" s="78" t="s">
        <v>116</v>
      </c>
      <c r="D91" s="18">
        <v>145779646</v>
      </c>
      <c r="E91" s="19">
        <v>150422018</v>
      </c>
      <c r="F91" s="19">
        <v>190422018</v>
      </c>
      <c r="G91" s="19">
        <v>189902485</v>
      </c>
      <c r="H91" s="19">
        <v>199938109</v>
      </c>
      <c r="I91" s="122">
        <f t="shared" si="3"/>
        <v>30.623185900725815</v>
      </c>
      <c r="J91" s="116">
        <f t="shared" si="4"/>
        <v>4.997369054244549</v>
      </c>
      <c r="K91" s="124">
        <f t="shared" si="5"/>
        <v>5.284619629911647</v>
      </c>
    </row>
    <row r="92" spans="2:11" ht="24">
      <c r="B92" s="15" t="s">
        <v>258</v>
      </c>
      <c r="C92" s="78" t="s">
        <v>117</v>
      </c>
      <c r="D92" s="18">
        <v>1364017925</v>
      </c>
      <c r="E92" s="19">
        <v>1275089678</v>
      </c>
      <c r="F92" s="19">
        <v>1365089678</v>
      </c>
      <c r="G92" s="19">
        <v>1369454341</v>
      </c>
      <c r="H92" s="19">
        <v>1503027567</v>
      </c>
      <c r="I92" s="122">
        <f t="shared" si="3"/>
        <v>0.07857323429236729</v>
      </c>
      <c r="J92" s="116">
        <f t="shared" si="4"/>
        <v>10.104675994773737</v>
      </c>
      <c r="K92" s="124">
        <f t="shared" si="5"/>
        <v>9.753755346268967</v>
      </c>
    </row>
    <row r="93" spans="2:11" ht="12.75">
      <c r="B93" s="15" t="s">
        <v>259</v>
      </c>
      <c r="C93" s="78" t="s">
        <v>285</v>
      </c>
      <c r="D93" s="18">
        <v>962363946</v>
      </c>
      <c r="E93" s="19">
        <v>959991735</v>
      </c>
      <c r="F93" s="19">
        <v>959991735</v>
      </c>
      <c r="G93" s="19">
        <v>1069888809</v>
      </c>
      <c r="H93" s="19">
        <v>1049469327</v>
      </c>
      <c r="I93" s="122">
        <f t="shared" si="3"/>
        <v>-0.24649832424208373</v>
      </c>
      <c r="J93" s="116">
        <f t="shared" si="4"/>
        <v>9.32066274508081</v>
      </c>
      <c r="K93" s="124">
        <f t="shared" si="5"/>
        <v>-1.90856113534692</v>
      </c>
    </row>
    <row r="94" spans="2:11" ht="24">
      <c r="B94" s="15" t="s">
        <v>260</v>
      </c>
      <c r="C94" s="78" t="s">
        <v>118</v>
      </c>
      <c r="D94" s="18">
        <v>1097639363</v>
      </c>
      <c r="E94" s="19">
        <v>989380118</v>
      </c>
      <c r="F94" s="19">
        <v>989380118</v>
      </c>
      <c r="G94" s="19">
        <v>997896020</v>
      </c>
      <c r="H94" s="19">
        <v>992436834</v>
      </c>
      <c r="I94" s="122">
        <f t="shared" si="3"/>
        <v>-9.8629156942871</v>
      </c>
      <c r="J94" s="116">
        <f t="shared" si="4"/>
        <v>0.30895264058661276</v>
      </c>
      <c r="K94" s="124">
        <f t="shared" si="5"/>
        <v>-0.5470696235465478</v>
      </c>
    </row>
    <row r="95" spans="2:11" ht="36">
      <c r="B95" s="15" t="s">
        <v>261</v>
      </c>
      <c r="C95" s="78" t="s">
        <v>119</v>
      </c>
      <c r="D95" s="18">
        <v>196234292</v>
      </c>
      <c r="E95" s="19">
        <v>194747469</v>
      </c>
      <c r="F95" s="19">
        <v>194747469</v>
      </c>
      <c r="G95" s="19">
        <v>202344405</v>
      </c>
      <c r="H95" s="19">
        <v>199420710</v>
      </c>
      <c r="I95" s="122">
        <f t="shared" si="3"/>
        <v>-0.7576774603696657</v>
      </c>
      <c r="J95" s="116">
        <f t="shared" si="4"/>
        <v>2.399641455674062</v>
      </c>
      <c r="K95" s="124">
        <f t="shared" si="5"/>
        <v>-1.4449102262056646</v>
      </c>
    </row>
    <row r="96" spans="2:11" ht="12" customHeight="1">
      <c r="B96" s="15" t="s">
        <v>262</v>
      </c>
      <c r="C96" s="78" t="s">
        <v>120</v>
      </c>
      <c r="D96" s="18">
        <v>759227995</v>
      </c>
      <c r="E96" s="19">
        <v>778994401</v>
      </c>
      <c r="F96" s="19">
        <v>1008994401</v>
      </c>
      <c r="G96" s="19">
        <v>1253459385</v>
      </c>
      <c r="H96" s="19">
        <v>1529945536</v>
      </c>
      <c r="I96" s="122">
        <f t="shared" si="3"/>
        <v>32.89741785667426</v>
      </c>
      <c r="J96" s="116">
        <f t="shared" si="4"/>
        <v>51.630726046020946</v>
      </c>
      <c r="K96" s="124">
        <f t="shared" si="5"/>
        <v>22.05784681248368</v>
      </c>
    </row>
    <row r="97" spans="2:11" ht="24">
      <c r="B97" s="15" t="s">
        <v>263</v>
      </c>
      <c r="C97" s="78" t="s">
        <v>121</v>
      </c>
      <c r="D97" s="18">
        <v>1623572465</v>
      </c>
      <c r="E97" s="19">
        <v>1929112574</v>
      </c>
      <c r="F97" s="19">
        <v>1929112574</v>
      </c>
      <c r="G97" s="19">
        <v>1970876030</v>
      </c>
      <c r="H97" s="19">
        <v>1965254263</v>
      </c>
      <c r="I97" s="122">
        <f t="shared" si="3"/>
        <v>18.819000419547027</v>
      </c>
      <c r="J97" s="116">
        <f t="shared" si="4"/>
        <v>1.8734878144026856</v>
      </c>
      <c r="K97" s="124">
        <f t="shared" si="5"/>
        <v>-0.28524204031239453</v>
      </c>
    </row>
    <row r="98" spans="2:11" ht="24">
      <c r="B98" s="15" t="s">
        <v>264</v>
      </c>
      <c r="C98" s="78" t="s">
        <v>122</v>
      </c>
      <c r="D98" s="18">
        <v>806107595</v>
      </c>
      <c r="E98" s="19">
        <v>126017288</v>
      </c>
      <c r="F98" s="19">
        <v>126017288</v>
      </c>
      <c r="G98" s="19">
        <v>169641000</v>
      </c>
      <c r="H98" s="19">
        <v>165924223</v>
      </c>
      <c r="I98" s="122">
        <f t="shared" si="3"/>
        <v>-84.36718760849784</v>
      </c>
      <c r="J98" s="116">
        <f t="shared" si="4"/>
        <v>31.667825608181644</v>
      </c>
      <c r="K98" s="124">
        <f t="shared" si="5"/>
        <v>-2.1909662168933197</v>
      </c>
    </row>
    <row r="99" spans="2:11" ht="24">
      <c r="B99" s="15" t="s">
        <v>265</v>
      </c>
      <c r="C99" s="78" t="s">
        <v>123</v>
      </c>
      <c r="D99" s="18">
        <v>42481201</v>
      </c>
      <c r="E99" s="19">
        <v>46171291</v>
      </c>
      <c r="F99" s="19">
        <v>47171291</v>
      </c>
      <c r="G99" s="19">
        <v>58033065</v>
      </c>
      <c r="H99" s="19">
        <v>72245414</v>
      </c>
      <c r="I99" s="122">
        <f t="shared" si="3"/>
        <v>11.040389371289194</v>
      </c>
      <c r="J99" s="116">
        <f t="shared" si="4"/>
        <v>53.15547331532648</v>
      </c>
      <c r="K99" s="124">
        <f t="shared" si="5"/>
        <v>24.490088538318624</v>
      </c>
    </row>
    <row r="100" spans="2:11" ht="12.75">
      <c r="B100" s="15" t="s">
        <v>266</v>
      </c>
      <c r="C100" s="78" t="s">
        <v>286</v>
      </c>
      <c r="D100" s="18">
        <v>21085261141</v>
      </c>
      <c r="E100" s="19">
        <v>21062326106</v>
      </c>
      <c r="F100" s="19">
        <v>21062326106</v>
      </c>
      <c r="G100" s="19">
        <v>21954976884</v>
      </c>
      <c r="H100" s="19">
        <v>22492098684</v>
      </c>
      <c r="I100" s="122">
        <f t="shared" si="3"/>
        <v>-0.10877282878608563</v>
      </c>
      <c r="J100" s="116">
        <f t="shared" si="4"/>
        <v>6.788293803848666</v>
      </c>
      <c r="K100" s="124">
        <f t="shared" si="5"/>
        <v>2.446469439881005</v>
      </c>
    </row>
    <row r="101" spans="2:11" ht="12.75">
      <c r="B101" s="15" t="s">
        <v>267</v>
      </c>
      <c r="C101" s="78" t="s">
        <v>124</v>
      </c>
      <c r="D101" s="18">
        <v>18010124</v>
      </c>
      <c r="E101" s="19">
        <v>10707506</v>
      </c>
      <c r="F101" s="19">
        <v>30707506</v>
      </c>
      <c r="G101" s="19">
        <v>18310224</v>
      </c>
      <c r="H101" s="19">
        <v>41192545</v>
      </c>
      <c r="I101" s="122">
        <f t="shared" si="3"/>
        <v>70.50135801397037</v>
      </c>
      <c r="J101" s="116">
        <f t="shared" si="4"/>
        <v>34.14487324369488</v>
      </c>
      <c r="K101" s="124">
        <f t="shared" si="5"/>
        <v>124.9701860556157</v>
      </c>
    </row>
    <row r="102" spans="2:11" ht="12.75">
      <c r="B102" s="15" t="s">
        <v>268</v>
      </c>
      <c r="C102" s="78" t="s">
        <v>125</v>
      </c>
      <c r="D102" s="18">
        <v>331919058</v>
      </c>
      <c r="E102" s="19">
        <v>302233042</v>
      </c>
      <c r="F102" s="19">
        <v>340233042</v>
      </c>
      <c r="G102" s="19">
        <v>364864216</v>
      </c>
      <c r="H102" s="19">
        <v>388982650</v>
      </c>
      <c r="I102" s="122">
        <f t="shared" si="3"/>
        <v>2.5048227269914625</v>
      </c>
      <c r="J102" s="116">
        <f t="shared" si="4"/>
        <v>14.328299130923327</v>
      </c>
      <c r="K102" s="124">
        <f t="shared" si="5"/>
        <v>6.6102492221380205</v>
      </c>
    </row>
    <row r="103" spans="2:11" ht="12.75" customHeight="1">
      <c r="B103" s="15" t="s">
        <v>269</v>
      </c>
      <c r="C103" s="78" t="s">
        <v>287</v>
      </c>
      <c r="D103" s="18">
        <v>27614285</v>
      </c>
      <c r="E103" s="19">
        <v>23164285</v>
      </c>
      <c r="F103" s="19">
        <v>29164285</v>
      </c>
      <c r="G103" s="19">
        <v>28113055</v>
      </c>
      <c r="H103" s="19">
        <v>60467649</v>
      </c>
      <c r="I103" s="122">
        <f t="shared" si="3"/>
        <v>5.613036875660549</v>
      </c>
      <c r="J103" s="116">
        <f t="shared" si="4"/>
        <v>107.33458406403584</v>
      </c>
      <c r="K103" s="124">
        <f t="shared" si="5"/>
        <v>115.08743535698981</v>
      </c>
    </row>
    <row r="104" spans="2:11" ht="36">
      <c r="B104" s="15" t="s">
        <v>270</v>
      </c>
      <c r="C104" s="78" t="s">
        <v>126</v>
      </c>
      <c r="D104" s="18">
        <v>95700000</v>
      </c>
      <c r="E104" s="19">
        <v>96194328</v>
      </c>
      <c r="F104" s="19">
        <v>96194328</v>
      </c>
      <c r="G104" s="19">
        <v>95198802</v>
      </c>
      <c r="H104" s="19">
        <v>94115693</v>
      </c>
      <c r="I104" s="122">
        <f t="shared" si="3"/>
        <v>0.5165391849529799</v>
      </c>
      <c r="J104" s="116">
        <f t="shared" si="4"/>
        <v>-2.160870649254909</v>
      </c>
      <c r="K104" s="124">
        <f t="shared" si="5"/>
        <v>-1.1377338550962013</v>
      </c>
    </row>
    <row r="105" spans="2:11" ht="12.75">
      <c r="B105" s="15" t="s">
        <v>271</v>
      </c>
      <c r="C105" s="78" t="s">
        <v>288</v>
      </c>
      <c r="D105" s="18">
        <v>28241358</v>
      </c>
      <c r="E105" s="19">
        <v>27493418</v>
      </c>
      <c r="F105" s="19">
        <v>30493418</v>
      </c>
      <c r="G105" s="19">
        <v>30625513</v>
      </c>
      <c r="H105" s="19">
        <v>44600159</v>
      </c>
      <c r="I105" s="122">
        <f t="shared" si="3"/>
        <v>7.974333245589671</v>
      </c>
      <c r="J105" s="116">
        <f t="shared" si="4"/>
        <v>46.26159323956402</v>
      </c>
      <c r="K105" s="124">
        <f t="shared" si="5"/>
        <v>45.630732781521075</v>
      </c>
    </row>
    <row r="106" spans="2:11" ht="12.75">
      <c r="B106" s="15" t="s">
        <v>272</v>
      </c>
      <c r="C106" s="78" t="s">
        <v>127</v>
      </c>
      <c r="D106" s="18">
        <v>144976458</v>
      </c>
      <c r="E106" s="19">
        <v>150122168</v>
      </c>
      <c r="F106" s="19">
        <v>150122168</v>
      </c>
      <c r="G106" s="19">
        <v>150733030</v>
      </c>
      <c r="H106" s="19">
        <v>150202465</v>
      </c>
      <c r="I106" s="122">
        <f t="shared" si="3"/>
        <v>3.5493417834776997</v>
      </c>
      <c r="J106" s="116">
        <f t="shared" si="4"/>
        <v>0.05348777004072769</v>
      </c>
      <c r="K106" s="124">
        <f t="shared" si="5"/>
        <v>-0.35198987242544</v>
      </c>
    </row>
    <row r="107" spans="2:11" ht="24">
      <c r="B107" s="15" t="s">
        <v>273</v>
      </c>
      <c r="C107" s="78" t="s">
        <v>76</v>
      </c>
      <c r="D107" s="18">
        <v>1814390075</v>
      </c>
      <c r="E107" s="19">
        <v>1683209577</v>
      </c>
      <c r="F107" s="19">
        <v>1819009577</v>
      </c>
      <c r="G107" s="19">
        <v>1649728091</v>
      </c>
      <c r="H107" s="19">
        <v>1915482133</v>
      </c>
      <c r="I107" s="122">
        <f t="shared" si="3"/>
        <v>0.25460357525379784</v>
      </c>
      <c r="J107" s="116">
        <f t="shared" si="4"/>
        <v>5.303576034993029</v>
      </c>
      <c r="K107" s="124">
        <f t="shared" si="5"/>
        <v>16.108960225009582</v>
      </c>
    </row>
    <row r="108" spans="2:11" ht="12.75">
      <c r="B108" s="15" t="s">
        <v>274</v>
      </c>
      <c r="C108" s="78" t="s">
        <v>128</v>
      </c>
      <c r="D108" s="18">
        <v>82676365</v>
      </c>
      <c r="E108" s="19">
        <v>80876997</v>
      </c>
      <c r="F108" s="19">
        <v>80876997</v>
      </c>
      <c r="G108" s="19">
        <v>84257191</v>
      </c>
      <c r="H108" s="19">
        <v>89635393</v>
      </c>
      <c r="I108" s="122">
        <f t="shared" si="3"/>
        <v>-2.176399506678839</v>
      </c>
      <c r="J108" s="116">
        <f t="shared" si="4"/>
        <v>10.829279430342842</v>
      </c>
      <c r="K108" s="124">
        <f t="shared" si="5"/>
        <v>6.383077736356069</v>
      </c>
    </row>
    <row r="109" spans="2:11" ht="12.75">
      <c r="B109" s="15" t="s">
        <v>275</v>
      </c>
      <c r="C109" s="78" t="s">
        <v>129</v>
      </c>
      <c r="D109" s="18">
        <v>246084997</v>
      </c>
      <c r="E109" s="19">
        <v>202745156</v>
      </c>
      <c r="F109" s="19">
        <v>210745156</v>
      </c>
      <c r="G109" s="19">
        <v>207439922</v>
      </c>
      <c r="H109" s="19">
        <v>244142008</v>
      </c>
      <c r="I109" s="122">
        <f t="shared" si="3"/>
        <v>-14.360827125109132</v>
      </c>
      <c r="J109" s="116">
        <f t="shared" si="4"/>
        <v>15.847031853012084</v>
      </c>
      <c r="K109" s="124">
        <f t="shared" si="5"/>
        <v>17.692874952006576</v>
      </c>
    </row>
    <row r="110" spans="2:11" ht="12.75">
      <c r="B110" s="15" t="s">
        <v>276</v>
      </c>
      <c r="C110" s="78" t="s">
        <v>289</v>
      </c>
      <c r="D110" s="18">
        <v>144747870</v>
      </c>
      <c r="E110" s="19">
        <v>142054818</v>
      </c>
      <c r="F110" s="19">
        <v>182054818</v>
      </c>
      <c r="G110" s="19">
        <v>182703697</v>
      </c>
      <c r="H110" s="19">
        <v>207209477</v>
      </c>
      <c r="I110" s="122">
        <f t="shared" si="3"/>
        <v>25.77374575529159</v>
      </c>
      <c r="J110" s="116">
        <f t="shared" si="4"/>
        <v>13.817079534802534</v>
      </c>
      <c r="K110" s="124">
        <f t="shared" si="5"/>
        <v>13.412853928182965</v>
      </c>
    </row>
    <row r="111" spans="2:11" ht="12.75">
      <c r="B111" s="15" t="s">
        <v>277</v>
      </c>
      <c r="C111" s="78" t="s">
        <v>290</v>
      </c>
      <c r="D111" s="18">
        <v>120246444</v>
      </c>
      <c r="E111" s="19">
        <v>120624147</v>
      </c>
      <c r="F111" s="19">
        <v>120624147</v>
      </c>
      <c r="G111" s="19">
        <v>118282159</v>
      </c>
      <c r="H111" s="19">
        <v>118282159</v>
      </c>
      <c r="I111" s="122">
        <f t="shared" si="3"/>
        <v>0.3141074175964764</v>
      </c>
      <c r="J111" s="116">
        <f t="shared" si="4"/>
        <v>-1.9415581856922937</v>
      </c>
      <c r="K111" s="124">
        <f t="shared" si="5"/>
        <v>0</v>
      </c>
    </row>
    <row r="112" spans="2:11" ht="24">
      <c r="B112" s="15" t="s">
        <v>278</v>
      </c>
      <c r="C112" s="78" t="s">
        <v>130</v>
      </c>
      <c r="D112" s="18">
        <v>127336399</v>
      </c>
      <c r="E112" s="19">
        <v>136461071</v>
      </c>
      <c r="F112" s="19">
        <v>136461071</v>
      </c>
      <c r="G112" s="19">
        <v>195905304</v>
      </c>
      <c r="H112" s="19">
        <v>192132049</v>
      </c>
      <c r="I112" s="122">
        <f t="shared" si="3"/>
        <v>7.165800251662535</v>
      </c>
      <c r="J112" s="116">
        <f t="shared" si="4"/>
        <v>40.79623411426985</v>
      </c>
      <c r="K112" s="124">
        <f t="shared" si="5"/>
        <v>-1.9260606644932898</v>
      </c>
    </row>
    <row r="113" spans="2:11" ht="24">
      <c r="B113" s="15" t="s">
        <v>279</v>
      </c>
      <c r="C113" s="78" t="s">
        <v>131</v>
      </c>
      <c r="D113" s="18">
        <v>53966226</v>
      </c>
      <c r="E113" s="19">
        <v>53410885</v>
      </c>
      <c r="F113" s="19">
        <v>53410885</v>
      </c>
      <c r="G113" s="19">
        <v>55734872</v>
      </c>
      <c r="H113" s="19">
        <v>52619539</v>
      </c>
      <c r="I113" s="122">
        <f t="shared" si="3"/>
        <v>-1.0290528746627614</v>
      </c>
      <c r="J113" s="116">
        <f t="shared" si="4"/>
        <v>-1.4816193365827957</v>
      </c>
      <c r="K113" s="124">
        <f t="shared" si="5"/>
        <v>-5.589558005982321</v>
      </c>
    </row>
    <row r="114" spans="2:11" ht="12.75">
      <c r="B114" s="15" t="s">
        <v>963</v>
      </c>
      <c r="C114" s="78" t="s">
        <v>132</v>
      </c>
      <c r="D114" s="18"/>
      <c r="E114" s="19">
        <v>461965810</v>
      </c>
      <c r="F114" s="19">
        <v>529965810</v>
      </c>
      <c r="G114" s="19">
        <v>525714173</v>
      </c>
      <c r="H114" s="19">
        <v>562879330</v>
      </c>
      <c r="I114" s="122" t="e">
        <f t="shared" si="3"/>
        <v>#DIV/0!</v>
      </c>
      <c r="J114" s="116">
        <f t="shared" si="4"/>
        <v>6.210498748966464</v>
      </c>
      <c r="K114" s="124">
        <f t="shared" si="5"/>
        <v>7.0694607276642785</v>
      </c>
    </row>
    <row r="115" spans="2:11" ht="12.75">
      <c r="B115" s="15" t="s">
        <v>280</v>
      </c>
      <c r="C115" s="78" t="s">
        <v>133</v>
      </c>
      <c r="D115" s="18">
        <v>154051688</v>
      </c>
      <c r="E115" s="19">
        <v>141053133</v>
      </c>
      <c r="F115" s="19">
        <v>144053133</v>
      </c>
      <c r="G115" s="19">
        <v>154408148</v>
      </c>
      <c r="H115" s="19">
        <v>211347714</v>
      </c>
      <c r="I115" s="122">
        <f t="shared" si="3"/>
        <v>-6.490389770996863</v>
      </c>
      <c r="J115" s="116">
        <f t="shared" si="4"/>
        <v>46.715111013934</v>
      </c>
      <c r="K115" s="124">
        <f t="shared" si="5"/>
        <v>36.876011232256985</v>
      </c>
    </row>
    <row r="116" spans="2:11" ht="13.5" thickBot="1">
      <c r="B116" s="177" t="s">
        <v>616</v>
      </c>
      <c r="C116" s="178"/>
      <c r="D116" s="27">
        <f>SUM(D87,D77,D5)</f>
        <v>137590432701</v>
      </c>
      <c r="E116" s="21">
        <f>SUM(E87,E77,E5)</f>
        <v>142406100000</v>
      </c>
      <c r="F116" s="21">
        <f>SUM(F87,F77,F5)</f>
        <v>151963400000</v>
      </c>
      <c r="G116" s="21">
        <v>159387900000</v>
      </c>
      <c r="H116" s="21">
        <f>H5+H77+H87</f>
        <v>173497800000</v>
      </c>
      <c r="I116" s="128">
        <f t="shared" si="3"/>
        <v>10.4461967426428</v>
      </c>
      <c r="J116" s="118">
        <f t="shared" si="4"/>
        <v>14.170780595853994</v>
      </c>
      <c r="K116" s="130">
        <f t="shared" si="5"/>
        <v>8.852554052095552</v>
      </c>
    </row>
    <row r="117" spans="2:11" ht="12.75">
      <c r="B117" s="202" t="s">
        <v>617</v>
      </c>
      <c r="C117" s="202"/>
      <c r="D117" s="202"/>
      <c r="E117" s="202"/>
      <c r="F117" s="202"/>
      <c r="G117" s="202"/>
      <c r="H117" s="202"/>
      <c r="I117" s="202"/>
      <c r="J117" s="202"/>
      <c r="K117" s="202"/>
    </row>
    <row r="118" spans="2:11" ht="12.75">
      <c r="B118" s="186" t="s">
        <v>848</v>
      </c>
      <c r="C118" s="186"/>
      <c r="D118" s="186"/>
      <c r="E118" s="186"/>
      <c r="F118" s="186"/>
      <c r="G118" s="186"/>
      <c r="H118" s="186"/>
      <c r="I118" s="186"/>
      <c r="J118" s="186"/>
      <c r="K118" s="186"/>
    </row>
    <row r="119" spans="2:11" ht="12.75">
      <c r="B119" s="173" t="s">
        <v>1006</v>
      </c>
      <c r="C119" s="173"/>
      <c r="D119" s="173"/>
      <c r="E119" s="173"/>
      <c r="F119" s="173"/>
      <c r="G119" s="173"/>
      <c r="H119" s="173"/>
      <c r="I119" s="173"/>
      <c r="J119" s="173"/>
      <c r="K119" s="173"/>
    </row>
  </sheetData>
  <sheetProtection/>
  <mergeCells count="9">
    <mergeCell ref="B2:K2"/>
    <mergeCell ref="B3:B4"/>
    <mergeCell ref="C3:C4"/>
    <mergeCell ref="B117:K117"/>
    <mergeCell ref="B118:K118"/>
    <mergeCell ref="B119:K119"/>
    <mergeCell ref="B116:C116"/>
    <mergeCell ref="D4:H4"/>
    <mergeCell ref="I4:K4"/>
  </mergeCells>
  <printOptions/>
  <pageMargins left="0.75" right="0.75" top="1" bottom="1" header="0" footer="0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77"/>
  <sheetViews>
    <sheetView zoomScalePageLayoutView="0" workbookViewId="0" topLeftCell="A58">
      <selection activeCell="H70" sqref="H70"/>
    </sheetView>
  </sheetViews>
  <sheetFormatPr defaultColWidth="11.421875" defaultRowHeight="12.75"/>
  <cols>
    <col min="1" max="1" width="4.57421875" style="0" customWidth="1"/>
    <col min="2" max="2" width="6.8515625" style="0" customWidth="1"/>
    <col min="3" max="3" width="37.8515625" style="2" customWidth="1"/>
    <col min="4" max="4" width="16.28125" style="0" bestFit="1" customWidth="1"/>
    <col min="5" max="5" width="16.7109375" style="0" bestFit="1" customWidth="1"/>
    <col min="6" max="6" width="17.140625" style="0" bestFit="1" customWidth="1"/>
    <col min="7" max="7" width="17.28125" style="0" bestFit="1" customWidth="1"/>
    <col min="8" max="8" width="17.140625" style="0" bestFit="1" customWidth="1"/>
    <col min="9" max="10" width="11.00390625" style="0" customWidth="1"/>
    <col min="11" max="11" width="11.28125" style="0" customWidth="1"/>
  </cols>
  <sheetData>
    <row r="1" ht="13.5" thickBot="1"/>
    <row r="2" spans="2:11" ht="13.5" thickBot="1">
      <c r="B2" s="170" t="s">
        <v>786</v>
      </c>
      <c r="C2" s="171"/>
      <c r="D2" s="171"/>
      <c r="E2" s="171"/>
      <c r="F2" s="171"/>
      <c r="G2" s="171"/>
      <c r="H2" s="171"/>
      <c r="I2" s="171"/>
      <c r="J2" s="171"/>
      <c r="K2" s="172"/>
    </row>
    <row r="3" spans="2:11" ht="36.75" thickBot="1">
      <c r="B3" s="201" t="s">
        <v>618</v>
      </c>
      <c r="C3" s="201" t="s">
        <v>38</v>
      </c>
      <c r="D3" s="53" t="s">
        <v>845</v>
      </c>
      <c r="E3" s="53" t="s">
        <v>846</v>
      </c>
      <c r="F3" s="53" t="s">
        <v>847</v>
      </c>
      <c r="G3" s="53" t="s">
        <v>844</v>
      </c>
      <c r="H3" s="53" t="s">
        <v>469</v>
      </c>
      <c r="I3" s="104" t="s">
        <v>34</v>
      </c>
      <c r="J3" s="53" t="s">
        <v>35</v>
      </c>
      <c r="K3" s="53" t="s">
        <v>36</v>
      </c>
    </row>
    <row r="4" spans="2:11" ht="13.5" thickBot="1">
      <c r="B4" s="198"/>
      <c r="C4" s="198"/>
      <c r="D4" s="190" t="s">
        <v>32</v>
      </c>
      <c r="E4" s="191"/>
      <c r="F4" s="191"/>
      <c r="G4" s="191"/>
      <c r="H4" s="192"/>
      <c r="I4" s="190" t="s">
        <v>33</v>
      </c>
      <c r="J4" s="191"/>
      <c r="K4" s="192"/>
    </row>
    <row r="5" spans="2:11" ht="12.75">
      <c r="B5" s="64"/>
      <c r="C5" s="65" t="s">
        <v>422</v>
      </c>
      <c r="D5" s="50">
        <f>SUM(D6:D32)</f>
        <v>8127605062</v>
      </c>
      <c r="E5" s="50">
        <f>SUM(E6:E32)</f>
        <v>8361767398</v>
      </c>
      <c r="F5" s="50">
        <f>SUM(F6:F32)</f>
        <v>11361767398</v>
      </c>
      <c r="G5" s="50">
        <f>SUM(G6:G32)</f>
        <v>8253118127</v>
      </c>
      <c r="H5" s="50">
        <f>SUM(H6:H32)</f>
        <v>12598143664</v>
      </c>
      <c r="I5" s="119">
        <f>((F5/D5)-1)*100</f>
        <v>39.792316572086904</v>
      </c>
      <c r="J5" s="115">
        <f>((H5/F5)-1)*100</f>
        <v>10.881900875894</v>
      </c>
      <c r="K5" s="121">
        <f>((H5/G5)-1)*100</f>
        <v>52.64707799086612</v>
      </c>
    </row>
    <row r="6" spans="2:11" ht="12.75">
      <c r="B6" s="15">
        <v>100</v>
      </c>
      <c r="C6" s="78" t="s">
        <v>292</v>
      </c>
      <c r="D6" s="19">
        <v>92239330</v>
      </c>
      <c r="E6" s="19">
        <v>78147440</v>
      </c>
      <c r="F6" s="19">
        <v>78147440</v>
      </c>
      <c r="G6" s="19">
        <v>88710855</v>
      </c>
      <c r="H6" s="19">
        <v>83211991</v>
      </c>
      <c r="I6" s="122">
        <f aca="true" t="shared" si="0" ref="I6:I69">((F6/D6)-1)*100</f>
        <v>-15.277528577018074</v>
      </c>
      <c r="J6" s="116">
        <f aca="true" t="shared" si="1" ref="J6:J69">((H6/F6)-1)*100</f>
        <v>6.4807637972529974</v>
      </c>
      <c r="K6" s="124">
        <f aca="true" t="shared" si="2" ref="K6:K69">((H6/G6)-1)*100</f>
        <v>-6.198637134091422</v>
      </c>
    </row>
    <row r="7" spans="2:11" ht="12.75">
      <c r="B7" s="15">
        <v>111</v>
      </c>
      <c r="C7" s="78" t="s">
        <v>293</v>
      </c>
      <c r="D7" s="19">
        <v>32721580</v>
      </c>
      <c r="E7" s="19">
        <v>26207520</v>
      </c>
      <c r="F7" s="19">
        <v>26207520</v>
      </c>
      <c r="G7" s="19">
        <v>33755159</v>
      </c>
      <c r="H7" s="19">
        <v>31751399</v>
      </c>
      <c r="I7" s="122">
        <f t="shared" si="0"/>
        <v>-19.907535027342817</v>
      </c>
      <c r="J7" s="116">
        <f t="shared" si="1"/>
        <v>21.153771894479135</v>
      </c>
      <c r="K7" s="124">
        <f t="shared" si="2"/>
        <v>-5.936159269757846</v>
      </c>
    </row>
    <row r="8" spans="2:11" ht="12.75">
      <c r="B8" s="15">
        <v>112</v>
      </c>
      <c r="C8" s="78" t="s">
        <v>294</v>
      </c>
      <c r="D8" s="19">
        <v>56022938</v>
      </c>
      <c r="E8" s="19">
        <v>49729169</v>
      </c>
      <c r="F8" s="19">
        <v>49729169</v>
      </c>
      <c r="G8" s="19">
        <v>54720369</v>
      </c>
      <c r="H8" s="19">
        <v>52956044</v>
      </c>
      <c r="I8" s="122">
        <f t="shared" si="0"/>
        <v>-11.23427157640322</v>
      </c>
      <c r="J8" s="116">
        <f t="shared" si="1"/>
        <v>6.488897894111201</v>
      </c>
      <c r="K8" s="124">
        <f t="shared" si="2"/>
        <v>-3.2242564007563645</v>
      </c>
    </row>
    <row r="9" spans="2:11" ht="12.75">
      <c r="B9" s="15">
        <v>113</v>
      </c>
      <c r="C9" s="78" t="s">
        <v>295</v>
      </c>
      <c r="D9" s="19">
        <v>67370894</v>
      </c>
      <c r="E9" s="19">
        <v>58829658</v>
      </c>
      <c r="F9" s="19">
        <v>58829658</v>
      </c>
      <c r="G9" s="19">
        <v>69973476</v>
      </c>
      <c r="H9" s="19">
        <v>65119752</v>
      </c>
      <c r="I9" s="122">
        <f t="shared" si="0"/>
        <v>-12.677931808356291</v>
      </c>
      <c r="J9" s="116">
        <f t="shared" si="1"/>
        <v>10.692045838512264</v>
      </c>
      <c r="K9" s="124">
        <f t="shared" si="2"/>
        <v>-6.936519775007321</v>
      </c>
    </row>
    <row r="10" spans="2:11" ht="12.75">
      <c r="B10" s="15">
        <v>114</v>
      </c>
      <c r="C10" s="78" t="s">
        <v>296</v>
      </c>
      <c r="D10" s="19">
        <v>25338637</v>
      </c>
      <c r="E10" s="19">
        <v>21366812</v>
      </c>
      <c r="F10" s="19">
        <v>21366812</v>
      </c>
      <c r="G10" s="19">
        <v>18939001</v>
      </c>
      <c r="H10" s="19">
        <v>17002988</v>
      </c>
      <c r="I10" s="122">
        <f t="shared" si="0"/>
        <v>-15.67497494044372</v>
      </c>
      <c r="J10" s="116">
        <f t="shared" si="1"/>
        <v>-20.423374343350797</v>
      </c>
      <c r="K10" s="124">
        <f t="shared" si="2"/>
        <v>-10.222360725362446</v>
      </c>
    </row>
    <row r="11" spans="2:11" ht="24">
      <c r="B11" s="15">
        <v>160</v>
      </c>
      <c r="C11" s="78" t="s">
        <v>297</v>
      </c>
      <c r="D11" s="19">
        <v>83952533</v>
      </c>
      <c r="E11" s="19">
        <v>2525173568</v>
      </c>
      <c r="F11" s="19">
        <v>2525173568</v>
      </c>
      <c r="G11" s="19">
        <v>2238598518</v>
      </c>
      <c r="H11" s="19">
        <v>2112630862</v>
      </c>
      <c r="I11" s="122">
        <f t="shared" si="0"/>
        <v>2907.858700344396</v>
      </c>
      <c r="J11" s="116">
        <f t="shared" si="1"/>
        <v>-16.337201974070403</v>
      </c>
      <c r="K11" s="124">
        <f t="shared" si="2"/>
        <v>-5.627076717291024</v>
      </c>
    </row>
    <row r="12" spans="2:11" ht="24">
      <c r="B12" s="15">
        <v>170</v>
      </c>
      <c r="C12" s="78" t="s">
        <v>357</v>
      </c>
      <c r="D12" s="19">
        <v>31328245</v>
      </c>
      <c r="E12" s="19">
        <v>26462559</v>
      </c>
      <c r="F12" s="19">
        <v>26462559</v>
      </c>
      <c r="G12" s="19">
        <v>43913556</v>
      </c>
      <c r="H12" s="19">
        <v>41132650</v>
      </c>
      <c r="I12" s="122">
        <f t="shared" si="0"/>
        <v>-15.531307291551123</v>
      </c>
      <c r="J12" s="116">
        <f t="shared" si="1"/>
        <v>55.43715934653184</v>
      </c>
      <c r="K12" s="124">
        <f t="shared" si="2"/>
        <v>-6.332682327070027</v>
      </c>
    </row>
    <row r="13" spans="2:11" ht="24">
      <c r="B13" s="15">
        <v>171</v>
      </c>
      <c r="C13" s="78" t="s">
        <v>358</v>
      </c>
      <c r="D13" s="19">
        <v>27868197</v>
      </c>
      <c r="E13" s="19">
        <v>23951734</v>
      </c>
      <c r="F13" s="19">
        <v>23951734</v>
      </c>
      <c r="G13" s="19">
        <v>25297219</v>
      </c>
      <c r="H13" s="19">
        <v>23959374</v>
      </c>
      <c r="I13" s="122">
        <f t="shared" si="0"/>
        <v>-14.053521295259975</v>
      </c>
      <c r="J13" s="116">
        <f t="shared" si="1"/>
        <v>0.031897481827414254</v>
      </c>
      <c r="K13" s="124">
        <f t="shared" si="2"/>
        <v>-5.288506218806111</v>
      </c>
    </row>
    <row r="14" spans="2:11" ht="14.25" customHeight="1">
      <c r="B14" s="15">
        <v>172</v>
      </c>
      <c r="C14" s="78" t="s">
        <v>298</v>
      </c>
      <c r="D14" s="19">
        <v>319604364</v>
      </c>
      <c r="E14" s="19">
        <v>190199741</v>
      </c>
      <c r="F14" s="19">
        <v>190199741</v>
      </c>
      <c r="G14" s="19">
        <v>215840883</v>
      </c>
      <c r="H14" s="19">
        <v>212027276</v>
      </c>
      <c r="I14" s="122">
        <f t="shared" si="0"/>
        <v>-40.489003773427825</v>
      </c>
      <c r="J14" s="116">
        <f t="shared" si="1"/>
        <v>11.476111841813697</v>
      </c>
      <c r="K14" s="124">
        <f t="shared" si="2"/>
        <v>-1.766860358887612</v>
      </c>
    </row>
    <row r="15" spans="2:11" ht="24">
      <c r="B15" s="15">
        <v>300</v>
      </c>
      <c r="C15" s="78" t="s">
        <v>359</v>
      </c>
      <c r="D15" s="19">
        <v>26542691</v>
      </c>
      <c r="E15" s="19">
        <v>23705950</v>
      </c>
      <c r="F15" s="19">
        <v>23705950</v>
      </c>
      <c r="G15" s="19">
        <v>30983564</v>
      </c>
      <c r="H15" s="19">
        <v>39260889</v>
      </c>
      <c r="I15" s="122">
        <f t="shared" si="0"/>
        <v>-10.687465713254173</v>
      </c>
      <c r="J15" s="116">
        <f t="shared" si="1"/>
        <v>65.61618074787133</v>
      </c>
      <c r="K15" s="124">
        <f t="shared" si="2"/>
        <v>26.715212620471938</v>
      </c>
    </row>
    <row r="16" spans="2:11" ht="13.5" customHeight="1">
      <c r="B16" s="15">
        <v>310</v>
      </c>
      <c r="C16" s="78" t="s">
        <v>299</v>
      </c>
      <c r="D16" s="19">
        <v>98831919</v>
      </c>
      <c r="E16" s="19">
        <v>127226196</v>
      </c>
      <c r="F16" s="19">
        <v>127226196</v>
      </c>
      <c r="G16" s="19">
        <v>159955600</v>
      </c>
      <c r="H16" s="19">
        <v>156524593</v>
      </c>
      <c r="I16" s="122">
        <f t="shared" si="0"/>
        <v>28.729865095506234</v>
      </c>
      <c r="J16" s="116">
        <f t="shared" si="1"/>
        <v>23.028588389139614</v>
      </c>
      <c r="K16" s="124">
        <f t="shared" si="2"/>
        <v>-2.1449746054530094</v>
      </c>
    </row>
    <row r="17" spans="2:11" ht="24">
      <c r="B17" s="15">
        <v>312</v>
      </c>
      <c r="C17" s="78" t="s">
        <v>134</v>
      </c>
      <c r="D17" s="19">
        <v>67730022</v>
      </c>
      <c r="E17" s="19">
        <v>179293669</v>
      </c>
      <c r="F17" s="19">
        <v>179293669</v>
      </c>
      <c r="G17" s="19">
        <v>163001758</v>
      </c>
      <c r="H17" s="19">
        <v>160335253</v>
      </c>
      <c r="I17" s="122">
        <f t="shared" si="0"/>
        <v>164.7181614675985</v>
      </c>
      <c r="J17" s="116">
        <f t="shared" si="1"/>
        <v>-10.573946144188728</v>
      </c>
      <c r="K17" s="124">
        <f t="shared" si="2"/>
        <v>-1.6358749946733697</v>
      </c>
    </row>
    <row r="18" spans="2:11" ht="24">
      <c r="B18" s="15">
        <v>313</v>
      </c>
      <c r="C18" s="78" t="s">
        <v>360</v>
      </c>
      <c r="D18" s="19">
        <v>44407426</v>
      </c>
      <c r="E18" s="19">
        <v>38842778</v>
      </c>
      <c r="F18" s="19">
        <v>38842778</v>
      </c>
      <c r="G18" s="19">
        <v>50779024</v>
      </c>
      <c r="H18" s="19">
        <v>49357477</v>
      </c>
      <c r="I18" s="122">
        <f t="shared" si="0"/>
        <v>-12.530895170550982</v>
      </c>
      <c r="J18" s="116">
        <f t="shared" si="1"/>
        <v>27.069894434429997</v>
      </c>
      <c r="K18" s="124">
        <f t="shared" si="2"/>
        <v>-2.7994768075888965</v>
      </c>
    </row>
    <row r="19" spans="2:11" ht="24">
      <c r="B19" s="15">
        <v>314</v>
      </c>
      <c r="C19" s="78" t="s">
        <v>179</v>
      </c>
      <c r="D19" s="19"/>
      <c r="E19" s="19"/>
      <c r="F19" s="19"/>
      <c r="G19" s="19">
        <v>7172204</v>
      </c>
      <c r="H19" s="19">
        <v>37151651</v>
      </c>
      <c r="I19" s="122" t="e">
        <f t="shared" si="0"/>
        <v>#DIV/0!</v>
      </c>
      <c r="J19" s="116" t="e">
        <f t="shared" si="1"/>
        <v>#DIV/0!</v>
      </c>
      <c r="K19" s="124">
        <f t="shared" si="2"/>
        <v>417.9949008700812</v>
      </c>
    </row>
    <row r="20" spans="2:11" ht="24">
      <c r="B20" s="15">
        <v>315</v>
      </c>
      <c r="C20" s="78" t="s">
        <v>180</v>
      </c>
      <c r="D20" s="19"/>
      <c r="E20" s="19"/>
      <c r="F20" s="19"/>
      <c r="G20" s="19">
        <v>39970624</v>
      </c>
      <c r="H20" s="19">
        <v>39570910</v>
      </c>
      <c r="I20" s="122" t="e">
        <f t="shared" si="0"/>
        <v>#DIV/0!</v>
      </c>
      <c r="J20" s="116" t="e">
        <f t="shared" si="1"/>
        <v>#DIV/0!</v>
      </c>
      <c r="K20" s="124">
        <f t="shared" si="2"/>
        <v>-1.0000194142578356</v>
      </c>
    </row>
    <row r="21" spans="2:11" ht="24">
      <c r="B21" s="15">
        <v>500</v>
      </c>
      <c r="C21" s="78" t="s">
        <v>361</v>
      </c>
      <c r="D21" s="19">
        <v>97660128</v>
      </c>
      <c r="E21" s="19">
        <v>84565015</v>
      </c>
      <c r="F21" s="19">
        <v>84565015</v>
      </c>
      <c r="G21" s="66">
        <v>595395986</v>
      </c>
      <c r="H21" s="66">
        <v>593241708</v>
      </c>
      <c r="I21" s="122">
        <f t="shared" si="0"/>
        <v>-13.408863236386503</v>
      </c>
      <c r="J21" s="116">
        <f t="shared" si="1"/>
        <v>601.5214364947491</v>
      </c>
      <c r="K21" s="124">
        <f t="shared" si="2"/>
        <v>-0.36182272817674166</v>
      </c>
    </row>
    <row r="22" spans="2:11" ht="24">
      <c r="B22" s="15">
        <v>510</v>
      </c>
      <c r="C22" s="78" t="s">
        <v>300</v>
      </c>
      <c r="D22" s="19">
        <v>96886630</v>
      </c>
      <c r="E22" s="19">
        <v>77639154</v>
      </c>
      <c r="F22" s="19">
        <v>77639154</v>
      </c>
      <c r="G22" s="19">
        <v>86194520</v>
      </c>
      <c r="H22" s="19">
        <v>81196140</v>
      </c>
      <c r="I22" s="122">
        <f t="shared" si="0"/>
        <v>-19.86597737995428</v>
      </c>
      <c r="J22" s="116">
        <f t="shared" si="1"/>
        <v>4.581433228909226</v>
      </c>
      <c r="K22" s="124">
        <f t="shared" si="2"/>
        <v>-5.798953344133706</v>
      </c>
    </row>
    <row r="23" spans="2:11" ht="24">
      <c r="B23" s="15">
        <v>511</v>
      </c>
      <c r="C23" s="78" t="s">
        <v>135</v>
      </c>
      <c r="D23" s="19">
        <v>47912006</v>
      </c>
      <c r="E23" s="19">
        <v>47859082</v>
      </c>
      <c r="F23" s="19">
        <v>47859082</v>
      </c>
      <c r="G23" s="19">
        <v>42705910</v>
      </c>
      <c r="H23" s="19">
        <v>40779611</v>
      </c>
      <c r="I23" s="122">
        <f t="shared" si="0"/>
        <v>-0.11046083104931936</v>
      </c>
      <c r="J23" s="116">
        <f t="shared" si="1"/>
        <v>-14.79232510143007</v>
      </c>
      <c r="K23" s="124">
        <f t="shared" si="2"/>
        <v>-4.510614573018112</v>
      </c>
    </row>
    <row r="24" spans="2:11" ht="24">
      <c r="B24" s="15">
        <v>512</v>
      </c>
      <c r="C24" s="78" t="s">
        <v>301</v>
      </c>
      <c r="D24" s="19">
        <v>205729092</v>
      </c>
      <c r="E24" s="19">
        <v>221014588</v>
      </c>
      <c r="F24" s="19">
        <v>221014588</v>
      </c>
      <c r="G24" s="19">
        <v>156572754</v>
      </c>
      <c r="H24" s="19">
        <v>152691750</v>
      </c>
      <c r="I24" s="122">
        <f t="shared" si="0"/>
        <v>7.429914676335625</v>
      </c>
      <c r="J24" s="116">
        <f t="shared" si="1"/>
        <v>-30.91327075658915</v>
      </c>
      <c r="K24" s="124">
        <f t="shared" si="2"/>
        <v>-2.478722447457238</v>
      </c>
    </row>
    <row r="25" spans="2:11" ht="15.75" customHeight="1">
      <c r="B25" s="15">
        <v>513</v>
      </c>
      <c r="C25" s="78" t="s">
        <v>302</v>
      </c>
      <c r="D25" s="19">
        <v>1253151797</v>
      </c>
      <c r="E25" s="19">
        <v>1487127740</v>
      </c>
      <c r="F25" s="19">
        <v>1487127740</v>
      </c>
      <c r="G25" s="19">
        <v>958101334</v>
      </c>
      <c r="H25" s="19">
        <v>951577834</v>
      </c>
      <c r="I25" s="122">
        <f t="shared" si="0"/>
        <v>18.67099768440901</v>
      </c>
      <c r="J25" s="116">
        <f t="shared" si="1"/>
        <v>-36.012367437917604</v>
      </c>
      <c r="K25" s="124">
        <f t="shared" si="2"/>
        <v>-0.6808778746570487</v>
      </c>
    </row>
    <row r="26" spans="2:11" ht="24">
      <c r="B26" s="15">
        <v>514</v>
      </c>
      <c r="C26" s="78" t="s">
        <v>303</v>
      </c>
      <c r="D26" s="19">
        <v>2350730696</v>
      </c>
      <c r="E26" s="19">
        <v>209319277</v>
      </c>
      <c r="F26" s="19">
        <v>3209319277</v>
      </c>
      <c r="G26" s="19">
        <v>250174756</v>
      </c>
      <c r="H26" s="19">
        <v>3759949747</v>
      </c>
      <c r="I26" s="122">
        <f t="shared" si="0"/>
        <v>36.52432762548994</v>
      </c>
      <c r="J26" s="116">
        <f t="shared" si="1"/>
        <v>17.157235615233546</v>
      </c>
      <c r="K26" s="124">
        <f t="shared" si="2"/>
        <v>1402.9293151384147</v>
      </c>
    </row>
    <row r="27" spans="2:11" ht="12.75">
      <c r="B27" s="15">
        <v>600</v>
      </c>
      <c r="C27" s="78" t="s">
        <v>304</v>
      </c>
      <c r="D27" s="19">
        <v>40944974</v>
      </c>
      <c r="E27" s="19">
        <v>32285088</v>
      </c>
      <c r="F27" s="19">
        <v>32285088</v>
      </c>
      <c r="G27" s="19">
        <v>121901060</v>
      </c>
      <c r="H27" s="19">
        <v>119296462</v>
      </c>
      <c r="I27" s="122">
        <f t="shared" si="0"/>
        <v>-21.15005861281045</v>
      </c>
      <c r="J27" s="116">
        <f t="shared" si="1"/>
        <v>269.5094837591894</v>
      </c>
      <c r="K27" s="124">
        <f t="shared" si="2"/>
        <v>-2.1366491809012955</v>
      </c>
    </row>
    <row r="28" spans="1:11" ht="24">
      <c r="A28" t="s">
        <v>291</v>
      </c>
      <c r="B28" s="15">
        <v>610</v>
      </c>
      <c r="C28" s="78" t="s">
        <v>181</v>
      </c>
      <c r="D28" s="19">
        <v>1317399971</v>
      </c>
      <c r="E28" s="19">
        <v>1528588287</v>
      </c>
      <c r="F28" s="19">
        <v>1528588287</v>
      </c>
      <c r="G28" s="19">
        <v>1840771881</v>
      </c>
      <c r="H28" s="19">
        <v>1827845617</v>
      </c>
      <c r="I28" s="122">
        <f t="shared" si="0"/>
        <v>16.030690803772618</v>
      </c>
      <c r="J28" s="116">
        <f t="shared" si="1"/>
        <v>19.5773664200529</v>
      </c>
      <c r="K28" s="124">
        <f t="shared" si="2"/>
        <v>-0.7022197662524987</v>
      </c>
    </row>
    <row r="29" spans="2:11" ht="24">
      <c r="B29" s="15">
        <v>611</v>
      </c>
      <c r="C29" s="78" t="s">
        <v>182</v>
      </c>
      <c r="D29" s="19">
        <v>903916086</v>
      </c>
      <c r="E29" s="19">
        <v>632254313</v>
      </c>
      <c r="F29" s="19">
        <v>632254313</v>
      </c>
      <c r="G29" s="19">
        <v>744610019</v>
      </c>
      <c r="H29" s="19">
        <v>1739212196</v>
      </c>
      <c r="I29" s="122">
        <f t="shared" si="0"/>
        <v>-30.053870841280727</v>
      </c>
      <c r="J29" s="116">
        <f t="shared" si="1"/>
        <v>175.08111217898485</v>
      </c>
      <c r="K29" s="124">
        <f t="shared" si="2"/>
        <v>133.57356893152414</v>
      </c>
    </row>
    <row r="30" spans="2:11" ht="15.75" customHeight="1">
      <c r="B30" s="15">
        <v>613</v>
      </c>
      <c r="C30" s="78" t="s">
        <v>305</v>
      </c>
      <c r="D30" s="19">
        <v>43745608</v>
      </c>
      <c r="E30" s="19">
        <v>38704378</v>
      </c>
      <c r="F30" s="19">
        <v>38704378</v>
      </c>
      <c r="G30" s="19">
        <v>111852949</v>
      </c>
      <c r="H30" s="19">
        <v>109224108</v>
      </c>
      <c r="I30" s="122">
        <f t="shared" si="0"/>
        <v>-11.52396830328658</v>
      </c>
      <c r="J30" s="116">
        <f t="shared" si="1"/>
        <v>182.2009127752938</v>
      </c>
      <c r="K30" s="124">
        <f t="shared" si="2"/>
        <v>-2.3502652576464445</v>
      </c>
    </row>
    <row r="31" spans="2:11" ht="27.75" customHeight="1">
      <c r="B31" s="15">
        <v>614</v>
      </c>
      <c r="C31" s="78" t="s">
        <v>306</v>
      </c>
      <c r="D31" s="19">
        <v>99612593</v>
      </c>
      <c r="E31" s="19">
        <v>50978221</v>
      </c>
      <c r="F31" s="19">
        <v>50978221</v>
      </c>
      <c r="G31" s="19">
        <v>103225148</v>
      </c>
      <c r="H31" s="19">
        <v>101135382</v>
      </c>
      <c r="I31" s="122">
        <f t="shared" si="0"/>
        <v>-48.823517725314105</v>
      </c>
      <c r="J31" s="116">
        <f t="shared" si="1"/>
        <v>98.38939063801384</v>
      </c>
      <c r="K31" s="124">
        <f t="shared" si="2"/>
        <v>-2.024473726111775</v>
      </c>
    </row>
    <row r="32" spans="2:11" ht="22.5" customHeight="1">
      <c r="B32" s="15">
        <v>615</v>
      </c>
      <c r="C32" s="78" t="s">
        <v>136</v>
      </c>
      <c r="D32" s="19">
        <v>695956705</v>
      </c>
      <c r="E32" s="19">
        <v>582295461</v>
      </c>
      <c r="F32" s="19">
        <v>582295461</v>
      </c>
      <c r="G32" s="19"/>
      <c r="H32" s="19"/>
      <c r="I32" s="122">
        <f t="shared" si="0"/>
        <v>-16.331654423819366</v>
      </c>
      <c r="J32" s="116">
        <f t="shared" si="1"/>
        <v>-100</v>
      </c>
      <c r="K32" s="124" t="e">
        <f t="shared" si="2"/>
        <v>#DIV/0!</v>
      </c>
    </row>
    <row r="33" spans="2:11" ht="24">
      <c r="B33" s="15"/>
      <c r="C33" s="80" t="s">
        <v>437</v>
      </c>
      <c r="D33" s="25">
        <f>SUM(D34:D46)</f>
        <v>24076532955</v>
      </c>
      <c r="E33" s="25">
        <f>SUM(E34:E46)</f>
        <v>34769899072</v>
      </c>
      <c r="F33" s="25">
        <f>SUM(F34:F46)</f>
        <v>33066499072</v>
      </c>
      <c r="G33" s="25">
        <f>SUM(G34:G46)</f>
        <v>44378433890</v>
      </c>
      <c r="H33" s="25">
        <f>SUM(H34:H46)</f>
        <v>44492846354</v>
      </c>
      <c r="I33" s="125">
        <f t="shared" si="0"/>
        <v>37.339122430138104</v>
      </c>
      <c r="J33" s="117">
        <f t="shared" si="1"/>
        <v>34.555660873320534</v>
      </c>
      <c r="K33" s="127">
        <f t="shared" si="2"/>
        <v>0.2578109544910667</v>
      </c>
    </row>
    <row r="34" spans="2:11" ht="24">
      <c r="B34" s="15" t="s">
        <v>307</v>
      </c>
      <c r="C34" s="78" t="s">
        <v>308</v>
      </c>
      <c r="D34" s="19">
        <v>66775398</v>
      </c>
      <c r="E34" s="19">
        <v>64805340</v>
      </c>
      <c r="F34" s="19">
        <v>64805340</v>
      </c>
      <c r="G34" s="19">
        <v>68726797</v>
      </c>
      <c r="H34" s="19">
        <v>66673221</v>
      </c>
      <c r="I34" s="122">
        <f t="shared" si="0"/>
        <v>-2.950275189673901</v>
      </c>
      <c r="J34" s="116">
        <f t="shared" si="1"/>
        <v>2.8822948849585472</v>
      </c>
      <c r="K34" s="124">
        <f t="shared" si="2"/>
        <v>-2.9880280904113765</v>
      </c>
    </row>
    <row r="35" spans="2:11" ht="26.25" customHeight="1">
      <c r="B35" s="15" t="s">
        <v>309</v>
      </c>
      <c r="C35" s="78" t="s">
        <v>310</v>
      </c>
      <c r="D35" s="19">
        <v>58781090</v>
      </c>
      <c r="E35" s="19">
        <v>66821585</v>
      </c>
      <c r="F35" s="19">
        <v>65421585</v>
      </c>
      <c r="G35" s="19">
        <v>71590003</v>
      </c>
      <c r="H35" s="19">
        <v>69757923</v>
      </c>
      <c r="I35" s="122">
        <f t="shared" si="0"/>
        <v>11.296991940775513</v>
      </c>
      <c r="J35" s="116">
        <f t="shared" si="1"/>
        <v>6.628298595945048</v>
      </c>
      <c r="K35" s="124">
        <f t="shared" si="2"/>
        <v>-2.55912826264304</v>
      </c>
    </row>
    <row r="36" spans="2:11" ht="24">
      <c r="B36" s="15" t="s">
        <v>311</v>
      </c>
      <c r="C36" s="78" t="s">
        <v>137</v>
      </c>
      <c r="D36" s="19">
        <v>557005979</v>
      </c>
      <c r="E36" s="19">
        <v>160716562</v>
      </c>
      <c r="F36" s="19">
        <v>160716562</v>
      </c>
      <c r="G36" s="19">
        <v>163068730</v>
      </c>
      <c r="H36" s="19">
        <v>195099746</v>
      </c>
      <c r="I36" s="122">
        <f t="shared" si="0"/>
        <v>-71.1463488617238</v>
      </c>
      <c r="J36" s="116">
        <f t="shared" si="1"/>
        <v>21.39367814500661</v>
      </c>
      <c r="K36" s="124">
        <f t="shared" si="2"/>
        <v>19.642647612451512</v>
      </c>
    </row>
    <row r="37" spans="2:11" ht="24">
      <c r="B37" s="15" t="s">
        <v>312</v>
      </c>
      <c r="C37" s="78" t="s">
        <v>362</v>
      </c>
      <c r="D37" s="19">
        <v>542385243</v>
      </c>
      <c r="E37" s="19">
        <v>347670413</v>
      </c>
      <c r="F37" s="19">
        <v>347670413</v>
      </c>
      <c r="G37" s="19">
        <v>380112272</v>
      </c>
      <c r="H37" s="19">
        <v>796106625</v>
      </c>
      <c r="I37" s="122">
        <f t="shared" si="0"/>
        <v>-35.89972856248968</v>
      </c>
      <c r="J37" s="116">
        <f t="shared" si="1"/>
        <v>128.98313898226363</v>
      </c>
      <c r="K37" s="124">
        <f t="shared" si="2"/>
        <v>109.43986386211702</v>
      </c>
    </row>
    <row r="38" spans="2:11" ht="12.75">
      <c r="B38" s="15" t="s">
        <v>313</v>
      </c>
      <c r="C38" s="78" t="s">
        <v>314</v>
      </c>
      <c r="D38" s="19">
        <v>110960321</v>
      </c>
      <c r="E38" s="19">
        <v>101962155</v>
      </c>
      <c r="F38" s="19">
        <v>101962155</v>
      </c>
      <c r="G38" s="19">
        <v>111172107</v>
      </c>
      <c r="H38" s="19">
        <v>102454566</v>
      </c>
      <c r="I38" s="122">
        <f t="shared" si="0"/>
        <v>-8.109354694458748</v>
      </c>
      <c r="J38" s="116">
        <f t="shared" si="1"/>
        <v>0.4829350654661946</v>
      </c>
      <c r="K38" s="124">
        <f t="shared" si="2"/>
        <v>-7.8414822163980435</v>
      </c>
    </row>
    <row r="39" spans="2:11" ht="12.75">
      <c r="B39" s="15" t="s">
        <v>315</v>
      </c>
      <c r="C39" s="78" t="s">
        <v>316</v>
      </c>
      <c r="D39" s="19">
        <v>545800871</v>
      </c>
      <c r="E39" s="19">
        <v>575950128</v>
      </c>
      <c r="F39" s="19">
        <v>575950128</v>
      </c>
      <c r="G39" s="19">
        <v>615198260</v>
      </c>
      <c r="H39" s="19">
        <v>603967401</v>
      </c>
      <c r="I39" s="122">
        <f t="shared" si="0"/>
        <v>5.523856520192316</v>
      </c>
      <c r="J39" s="116">
        <f t="shared" si="1"/>
        <v>4.864531083149615</v>
      </c>
      <c r="K39" s="124">
        <f t="shared" si="2"/>
        <v>-1.8255674195177374</v>
      </c>
    </row>
    <row r="40" spans="2:11" ht="27.75" customHeight="1">
      <c r="B40" s="15" t="s">
        <v>317</v>
      </c>
      <c r="C40" s="78" t="s">
        <v>363</v>
      </c>
      <c r="D40" s="19">
        <v>377018387</v>
      </c>
      <c r="E40" s="19">
        <v>449874150</v>
      </c>
      <c r="F40" s="19">
        <v>449874150</v>
      </c>
      <c r="G40" s="19">
        <v>1252977027</v>
      </c>
      <c r="H40" s="19">
        <v>1329830086</v>
      </c>
      <c r="I40" s="122">
        <f t="shared" si="0"/>
        <v>19.324193596955787</v>
      </c>
      <c r="J40" s="116">
        <f t="shared" si="1"/>
        <v>195.60046648601616</v>
      </c>
      <c r="K40" s="124">
        <f t="shared" si="2"/>
        <v>6.1336367183051355</v>
      </c>
    </row>
    <row r="41" spans="2:11" ht="12.75">
      <c r="B41" s="15" t="s">
        <v>318</v>
      </c>
      <c r="C41" s="78" t="s">
        <v>138</v>
      </c>
      <c r="D41" s="19">
        <v>15381063</v>
      </c>
      <c r="E41" s="19">
        <v>19192393</v>
      </c>
      <c r="F41" s="19">
        <v>17192393</v>
      </c>
      <c r="G41" s="19">
        <v>18164087</v>
      </c>
      <c r="H41" s="19">
        <v>17236603</v>
      </c>
      <c r="I41" s="122">
        <f t="shared" si="0"/>
        <v>11.77636422138053</v>
      </c>
      <c r="J41" s="116">
        <f t="shared" si="1"/>
        <v>0.257148612179825</v>
      </c>
      <c r="K41" s="124">
        <f t="shared" si="2"/>
        <v>-5.106141585866664</v>
      </c>
    </row>
    <row r="42" spans="2:11" ht="24">
      <c r="B42" s="15" t="s">
        <v>319</v>
      </c>
      <c r="C42" s="78" t="s">
        <v>139</v>
      </c>
      <c r="D42" s="19">
        <v>586099459</v>
      </c>
      <c r="E42" s="19">
        <v>1203815522</v>
      </c>
      <c r="F42" s="19">
        <v>1203815522</v>
      </c>
      <c r="G42" s="19">
        <v>1326756185</v>
      </c>
      <c r="H42" s="19">
        <v>1312458696</v>
      </c>
      <c r="I42" s="122">
        <f t="shared" si="0"/>
        <v>105.3944093471685</v>
      </c>
      <c r="J42" s="116">
        <f t="shared" si="1"/>
        <v>9.024902239132281</v>
      </c>
      <c r="K42" s="124">
        <f t="shared" si="2"/>
        <v>-1.0776274617479875</v>
      </c>
    </row>
    <row r="43" spans="2:11" ht="24">
      <c r="B43" s="15" t="s">
        <v>320</v>
      </c>
      <c r="C43" s="78" t="s">
        <v>140</v>
      </c>
      <c r="D43" s="19">
        <v>342653215</v>
      </c>
      <c r="E43" s="19">
        <v>348977388</v>
      </c>
      <c r="F43" s="19">
        <v>348977388</v>
      </c>
      <c r="G43" s="19">
        <v>596975985</v>
      </c>
      <c r="H43" s="19">
        <v>637363256</v>
      </c>
      <c r="I43" s="122">
        <f t="shared" si="0"/>
        <v>1.845648230675434</v>
      </c>
      <c r="J43" s="116">
        <f t="shared" si="1"/>
        <v>82.63740801452728</v>
      </c>
      <c r="K43" s="124">
        <f t="shared" si="2"/>
        <v>6.765309160635669</v>
      </c>
    </row>
    <row r="44" spans="1:11" ht="24">
      <c r="A44" t="s">
        <v>291</v>
      </c>
      <c r="B44" s="15" t="s">
        <v>321</v>
      </c>
      <c r="C44" s="78" t="s">
        <v>322</v>
      </c>
      <c r="D44" s="19">
        <v>66079940</v>
      </c>
      <c r="E44" s="19">
        <v>14037494</v>
      </c>
      <c r="F44" s="19">
        <v>14037494</v>
      </c>
      <c r="G44" s="19">
        <v>15629548</v>
      </c>
      <c r="H44" s="19">
        <v>14661063</v>
      </c>
      <c r="I44" s="122">
        <f t="shared" si="0"/>
        <v>-78.7567997186438</v>
      </c>
      <c r="J44" s="116">
        <f t="shared" si="1"/>
        <v>4.44216752648301</v>
      </c>
      <c r="K44" s="124">
        <f t="shared" si="2"/>
        <v>-6.196500372243651</v>
      </c>
    </row>
    <row r="45" spans="2:11" ht="27.75" customHeight="1">
      <c r="B45" s="15" t="s">
        <v>323</v>
      </c>
      <c r="C45" s="78" t="s">
        <v>324</v>
      </c>
      <c r="D45" s="19">
        <v>20807591989</v>
      </c>
      <c r="E45" s="19">
        <v>31376126219</v>
      </c>
      <c r="F45" s="19">
        <v>29676126219</v>
      </c>
      <c r="G45" s="19">
        <v>39721921338</v>
      </c>
      <c r="H45" s="19">
        <v>39314812549</v>
      </c>
      <c r="I45" s="122">
        <f t="shared" si="0"/>
        <v>42.62162692678893</v>
      </c>
      <c r="J45" s="116">
        <f t="shared" si="1"/>
        <v>32.479597434212536</v>
      </c>
      <c r="K45" s="124">
        <f t="shared" si="2"/>
        <v>-1.02489702231634</v>
      </c>
    </row>
    <row r="46" spans="2:11" ht="12.75">
      <c r="B46" s="15" t="s">
        <v>964</v>
      </c>
      <c r="C46" s="78" t="s">
        <v>1180</v>
      </c>
      <c r="D46" s="19"/>
      <c r="E46" s="19">
        <v>39949723</v>
      </c>
      <c r="F46" s="19">
        <v>39949723</v>
      </c>
      <c r="G46" s="19">
        <v>36141551</v>
      </c>
      <c r="H46" s="19">
        <v>32424619</v>
      </c>
      <c r="I46" s="122" t="e">
        <f t="shared" si="0"/>
        <v>#DIV/0!</v>
      </c>
      <c r="J46" s="116">
        <f t="shared" si="1"/>
        <v>-18.836435987303346</v>
      </c>
      <c r="K46" s="124">
        <f t="shared" si="2"/>
        <v>-10.284373241203737</v>
      </c>
    </row>
    <row r="47" spans="2:11" ht="12.75">
      <c r="B47" s="15"/>
      <c r="C47" s="80" t="s">
        <v>1142</v>
      </c>
      <c r="D47" s="25">
        <f>SUM(D48:D69)</f>
        <v>10151368018</v>
      </c>
      <c r="E47" s="25">
        <f>SUM(E48:E69)</f>
        <v>11328189397</v>
      </c>
      <c r="F47" s="25">
        <f>SUM(F48:F69)</f>
        <v>11154889397</v>
      </c>
      <c r="G47" s="25">
        <f>SUM(G48:G69)</f>
        <v>12054747983</v>
      </c>
      <c r="H47" s="25">
        <f>SUM(H48:H69)</f>
        <v>12335109982</v>
      </c>
      <c r="I47" s="125">
        <f t="shared" si="0"/>
        <v>9.885577758786756</v>
      </c>
      <c r="J47" s="117">
        <f t="shared" si="1"/>
        <v>10.580298405445498</v>
      </c>
      <c r="K47" s="127">
        <f t="shared" si="2"/>
        <v>2.3257391974960795</v>
      </c>
    </row>
    <row r="48" spans="2:11" ht="24" customHeight="1">
      <c r="B48" s="15" t="s">
        <v>183</v>
      </c>
      <c r="C48" s="78" t="s">
        <v>184</v>
      </c>
      <c r="D48" s="26"/>
      <c r="E48" s="26"/>
      <c r="F48" s="26"/>
      <c r="G48" s="19">
        <v>249141400</v>
      </c>
      <c r="H48" s="19">
        <v>246649986</v>
      </c>
      <c r="I48" s="122" t="e">
        <f t="shared" si="0"/>
        <v>#DIV/0!</v>
      </c>
      <c r="J48" s="116" t="e">
        <f t="shared" si="1"/>
        <v>#DIV/0!</v>
      </c>
      <c r="K48" s="124">
        <f t="shared" si="2"/>
        <v>-1.0000000000000009</v>
      </c>
    </row>
    <row r="49" spans="2:11" ht="24">
      <c r="B49" s="15" t="s">
        <v>965</v>
      </c>
      <c r="C49" s="78" t="s">
        <v>141</v>
      </c>
      <c r="D49" s="19">
        <v>160609059</v>
      </c>
      <c r="E49" s="19">
        <v>167639152</v>
      </c>
      <c r="F49" s="19">
        <v>165339152</v>
      </c>
      <c r="G49" s="19">
        <v>189058628</v>
      </c>
      <c r="H49" s="19">
        <v>183870181</v>
      </c>
      <c r="I49" s="122">
        <f t="shared" si="0"/>
        <v>2.945097262539842</v>
      </c>
      <c r="J49" s="116">
        <f t="shared" si="1"/>
        <v>11.207889223963118</v>
      </c>
      <c r="K49" s="124">
        <f t="shared" si="2"/>
        <v>-2.744358749921749</v>
      </c>
    </row>
    <row r="50" spans="2:11" ht="12.75">
      <c r="B50" s="15" t="s">
        <v>325</v>
      </c>
      <c r="C50" s="78" t="s">
        <v>326</v>
      </c>
      <c r="D50" s="19">
        <v>398256156</v>
      </c>
      <c r="E50" s="19">
        <v>395026026</v>
      </c>
      <c r="F50" s="19">
        <v>393026026</v>
      </c>
      <c r="G50" s="19">
        <v>451758962</v>
      </c>
      <c r="H50" s="19">
        <v>438732222</v>
      </c>
      <c r="I50" s="122">
        <f t="shared" si="0"/>
        <v>-1.313257791801714</v>
      </c>
      <c r="J50" s="116">
        <f t="shared" si="1"/>
        <v>11.629305179906835</v>
      </c>
      <c r="K50" s="124">
        <f t="shared" si="2"/>
        <v>-2.883559839594285</v>
      </c>
    </row>
    <row r="51" spans="2:11" ht="12.75">
      <c r="B51" s="15" t="s">
        <v>327</v>
      </c>
      <c r="C51" s="78" t="s">
        <v>328</v>
      </c>
      <c r="D51" s="19">
        <v>626040281</v>
      </c>
      <c r="E51" s="19">
        <v>657026083</v>
      </c>
      <c r="F51" s="19">
        <v>652026083</v>
      </c>
      <c r="G51" s="19">
        <v>726264277</v>
      </c>
      <c r="H51" s="19">
        <v>712566242</v>
      </c>
      <c r="I51" s="122">
        <f t="shared" si="0"/>
        <v>4.1508194901599405</v>
      </c>
      <c r="J51" s="116">
        <f t="shared" si="1"/>
        <v>9.28492902023983</v>
      </c>
      <c r="K51" s="124">
        <f t="shared" si="2"/>
        <v>-1.8860951080483912</v>
      </c>
    </row>
    <row r="52" spans="2:11" ht="12.75" customHeight="1">
      <c r="B52" s="15" t="s">
        <v>329</v>
      </c>
      <c r="C52" s="78" t="s">
        <v>354</v>
      </c>
      <c r="D52" s="19">
        <v>506636415</v>
      </c>
      <c r="E52" s="19">
        <v>548696819</v>
      </c>
      <c r="F52" s="19">
        <v>541696819</v>
      </c>
      <c r="G52" s="19">
        <v>606758189</v>
      </c>
      <c r="H52" s="19">
        <v>692461914</v>
      </c>
      <c r="I52" s="122">
        <f t="shared" si="0"/>
        <v>6.920229766745045</v>
      </c>
      <c r="J52" s="116">
        <f t="shared" si="1"/>
        <v>27.83200670779644</v>
      </c>
      <c r="K52" s="124">
        <f t="shared" si="2"/>
        <v>14.124856747504078</v>
      </c>
    </row>
    <row r="53" spans="2:11" ht="12.75">
      <c r="B53" s="15" t="s">
        <v>330</v>
      </c>
      <c r="C53" s="78" t="s">
        <v>331</v>
      </c>
      <c r="D53" s="19">
        <v>1475467130</v>
      </c>
      <c r="E53" s="19">
        <v>1514702221</v>
      </c>
      <c r="F53" s="19">
        <v>1505702221</v>
      </c>
      <c r="G53" s="19">
        <v>1644957349</v>
      </c>
      <c r="H53" s="19">
        <v>1613114843</v>
      </c>
      <c r="I53" s="122">
        <f t="shared" si="0"/>
        <v>2.0491877036935335</v>
      </c>
      <c r="J53" s="116">
        <f t="shared" si="1"/>
        <v>7.133722757522576</v>
      </c>
      <c r="K53" s="124">
        <f t="shared" si="2"/>
        <v>-1.9357648403077188</v>
      </c>
    </row>
    <row r="54" spans="2:11" ht="12.75">
      <c r="B54" s="15" t="s">
        <v>332</v>
      </c>
      <c r="C54" s="78" t="s">
        <v>355</v>
      </c>
      <c r="D54" s="19">
        <v>709691752</v>
      </c>
      <c r="E54" s="19">
        <v>743808953</v>
      </c>
      <c r="F54" s="19">
        <v>734808953</v>
      </c>
      <c r="G54" s="19">
        <v>807588244</v>
      </c>
      <c r="H54" s="19">
        <v>792779111</v>
      </c>
      <c r="I54" s="122">
        <f t="shared" si="0"/>
        <v>3.5391704820038505</v>
      </c>
      <c r="J54" s="116">
        <f t="shared" si="1"/>
        <v>7.889146935856672</v>
      </c>
      <c r="K54" s="124">
        <f t="shared" si="2"/>
        <v>-1.8337479662470124</v>
      </c>
    </row>
    <row r="55" spans="2:11" ht="24.75" customHeight="1">
      <c r="B55" s="15" t="s">
        <v>185</v>
      </c>
      <c r="C55" s="78" t="s">
        <v>188</v>
      </c>
      <c r="D55" s="19"/>
      <c r="E55" s="19"/>
      <c r="F55" s="19"/>
      <c r="G55" s="19">
        <v>218300000</v>
      </c>
      <c r="H55" s="19">
        <v>216117000</v>
      </c>
      <c r="I55" s="122" t="e">
        <f t="shared" si="0"/>
        <v>#DIV/0!</v>
      </c>
      <c r="J55" s="116" t="e">
        <f t="shared" si="1"/>
        <v>#DIV/0!</v>
      </c>
      <c r="K55" s="124">
        <f t="shared" si="2"/>
        <v>-1.0000000000000009</v>
      </c>
    </row>
    <row r="56" spans="2:11" ht="26.25" customHeight="1">
      <c r="B56" s="15" t="s">
        <v>186</v>
      </c>
      <c r="C56" s="78" t="s">
        <v>189</v>
      </c>
      <c r="D56" s="19"/>
      <c r="E56" s="19"/>
      <c r="F56" s="19"/>
      <c r="G56" s="19">
        <v>97220000</v>
      </c>
      <c r="H56" s="19">
        <v>96247800</v>
      </c>
      <c r="I56" s="122" t="e">
        <f t="shared" si="0"/>
        <v>#DIV/0!</v>
      </c>
      <c r="J56" s="116" t="e">
        <f t="shared" si="1"/>
        <v>#DIV/0!</v>
      </c>
      <c r="K56" s="124">
        <f t="shared" si="2"/>
        <v>-1.0000000000000009</v>
      </c>
    </row>
    <row r="57" spans="2:11" ht="24">
      <c r="B57" s="15" t="s">
        <v>187</v>
      </c>
      <c r="C57" s="78" t="s">
        <v>190</v>
      </c>
      <c r="D57" s="19"/>
      <c r="E57" s="19"/>
      <c r="F57" s="19"/>
      <c r="G57" s="19">
        <v>169027500</v>
      </c>
      <c r="H57" s="19">
        <v>167337225</v>
      </c>
      <c r="I57" s="122" t="e">
        <f t="shared" si="0"/>
        <v>#DIV/0!</v>
      </c>
      <c r="J57" s="116" t="e">
        <f t="shared" si="1"/>
        <v>#DIV/0!</v>
      </c>
      <c r="K57" s="124">
        <f t="shared" si="2"/>
        <v>-1.0000000000000009</v>
      </c>
    </row>
    <row r="58" spans="2:11" ht="12.75">
      <c r="B58" s="15" t="s">
        <v>333</v>
      </c>
      <c r="C58" s="78" t="s">
        <v>334</v>
      </c>
      <c r="D58" s="19">
        <v>491854740</v>
      </c>
      <c r="E58" s="19">
        <v>474274343</v>
      </c>
      <c r="F58" s="19">
        <v>471274343</v>
      </c>
      <c r="G58" s="19">
        <v>515294733</v>
      </c>
      <c r="H58" s="19">
        <v>531001946</v>
      </c>
      <c r="I58" s="122">
        <f t="shared" si="0"/>
        <v>-4.184242892525547</v>
      </c>
      <c r="J58" s="116">
        <f t="shared" si="1"/>
        <v>12.67363774140362</v>
      </c>
      <c r="K58" s="124">
        <f t="shared" si="2"/>
        <v>3.048199795979678</v>
      </c>
    </row>
    <row r="59" spans="2:11" ht="24.75" customHeight="1">
      <c r="B59" s="15" t="s">
        <v>335</v>
      </c>
      <c r="C59" s="78" t="s">
        <v>364</v>
      </c>
      <c r="D59" s="19">
        <v>555260962</v>
      </c>
      <c r="E59" s="19">
        <v>599481621</v>
      </c>
      <c r="F59" s="19">
        <v>594481621</v>
      </c>
      <c r="G59" s="19">
        <v>647729750</v>
      </c>
      <c r="H59" s="19">
        <v>634723277</v>
      </c>
      <c r="I59" s="122">
        <f t="shared" si="0"/>
        <v>7.063464151834253</v>
      </c>
      <c r="J59" s="116">
        <f t="shared" si="1"/>
        <v>6.769201027999494</v>
      </c>
      <c r="K59" s="124">
        <f t="shared" si="2"/>
        <v>-2.0080092044560294</v>
      </c>
    </row>
    <row r="60" spans="2:11" ht="25.5" customHeight="1">
      <c r="B60" s="15" t="s">
        <v>336</v>
      </c>
      <c r="C60" s="78" t="s">
        <v>337</v>
      </c>
      <c r="D60" s="19">
        <v>540953524</v>
      </c>
      <c r="E60" s="19">
        <v>546746799</v>
      </c>
      <c r="F60" s="19">
        <v>539746799</v>
      </c>
      <c r="G60" s="19">
        <v>599414192</v>
      </c>
      <c r="H60" s="19">
        <v>587557810</v>
      </c>
      <c r="I60" s="122">
        <f t="shared" si="0"/>
        <v>-0.2230736923714005</v>
      </c>
      <c r="J60" s="116">
        <f t="shared" si="1"/>
        <v>8.858044380917217</v>
      </c>
      <c r="K60" s="124">
        <f t="shared" si="2"/>
        <v>-1.977994875369915</v>
      </c>
    </row>
    <row r="61" spans="2:11" ht="24">
      <c r="B61" s="15" t="s">
        <v>338</v>
      </c>
      <c r="C61" s="78" t="s">
        <v>339</v>
      </c>
      <c r="D61" s="19">
        <v>640926149</v>
      </c>
      <c r="E61" s="19">
        <v>683627017</v>
      </c>
      <c r="F61" s="19">
        <v>678627017</v>
      </c>
      <c r="G61" s="19">
        <v>760770771</v>
      </c>
      <c r="H61" s="19">
        <v>745545442</v>
      </c>
      <c r="I61" s="122">
        <f t="shared" si="0"/>
        <v>5.882248377417976</v>
      </c>
      <c r="J61" s="116">
        <f t="shared" si="1"/>
        <v>9.860854832427046</v>
      </c>
      <c r="K61" s="124">
        <f t="shared" si="2"/>
        <v>-2.001303096856233</v>
      </c>
    </row>
    <row r="62" spans="2:11" ht="16.5" customHeight="1">
      <c r="B62" s="15" t="s">
        <v>340</v>
      </c>
      <c r="C62" s="78" t="s">
        <v>341</v>
      </c>
      <c r="D62" s="19">
        <v>462611090</v>
      </c>
      <c r="E62" s="19">
        <v>324845587</v>
      </c>
      <c r="F62" s="19">
        <v>324845587</v>
      </c>
      <c r="G62" s="19">
        <v>286486015</v>
      </c>
      <c r="H62" s="19">
        <v>280132260</v>
      </c>
      <c r="I62" s="122">
        <f t="shared" si="0"/>
        <v>-29.779982792889815</v>
      </c>
      <c r="J62" s="116">
        <f t="shared" si="1"/>
        <v>-13.764486509708995</v>
      </c>
      <c r="K62" s="124">
        <f t="shared" si="2"/>
        <v>-2.217823791503404</v>
      </c>
    </row>
    <row r="63" spans="2:11" ht="24">
      <c r="B63" s="15" t="s">
        <v>342</v>
      </c>
      <c r="C63" s="78" t="s">
        <v>356</v>
      </c>
      <c r="D63" s="19">
        <v>365166940</v>
      </c>
      <c r="E63" s="19">
        <v>407684246</v>
      </c>
      <c r="F63" s="19">
        <v>402684246</v>
      </c>
      <c r="G63" s="19">
        <v>454687557</v>
      </c>
      <c r="H63" s="19">
        <v>445293051</v>
      </c>
      <c r="I63" s="122">
        <f t="shared" si="0"/>
        <v>10.274014947793475</v>
      </c>
      <c r="J63" s="116">
        <f t="shared" si="1"/>
        <v>10.581194924620906</v>
      </c>
      <c r="K63" s="124">
        <f t="shared" si="2"/>
        <v>-2.0661453904708416</v>
      </c>
    </row>
    <row r="64" spans="2:11" ht="12.75">
      <c r="B64" s="15" t="s">
        <v>343</v>
      </c>
      <c r="C64" s="78" t="s">
        <v>344</v>
      </c>
      <c r="D64" s="19">
        <v>682699558</v>
      </c>
      <c r="E64" s="19">
        <v>745635423</v>
      </c>
      <c r="F64" s="19">
        <v>732635423</v>
      </c>
      <c r="G64" s="19">
        <v>811147194</v>
      </c>
      <c r="H64" s="19">
        <v>794975025</v>
      </c>
      <c r="I64" s="122">
        <f t="shared" si="0"/>
        <v>7.314471558512414</v>
      </c>
      <c r="J64" s="116">
        <f t="shared" si="1"/>
        <v>8.508952753708176</v>
      </c>
      <c r="K64" s="124">
        <f t="shared" si="2"/>
        <v>-1.993740361752394</v>
      </c>
    </row>
    <row r="65" spans="2:11" ht="24">
      <c r="B65" s="15" t="s">
        <v>345</v>
      </c>
      <c r="C65" s="78" t="s">
        <v>142</v>
      </c>
      <c r="D65" s="19">
        <v>456608427</v>
      </c>
      <c r="E65" s="19">
        <v>470192773</v>
      </c>
      <c r="F65" s="19">
        <v>466192773</v>
      </c>
      <c r="G65" s="19">
        <v>523355675</v>
      </c>
      <c r="H65" s="19">
        <v>522761316</v>
      </c>
      <c r="I65" s="122">
        <f t="shared" si="0"/>
        <v>2.0990295914972146</v>
      </c>
      <c r="J65" s="116">
        <f t="shared" si="1"/>
        <v>12.134152710256618</v>
      </c>
      <c r="K65" s="124">
        <f t="shared" si="2"/>
        <v>-0.11356693514406047</v>
      </c>
    </row>
    <row r="66" spans="2:11" ht="12" customHeight="1">
      <c r="B66" s="15" t="s">
        <v>346</v>
      </c>
      <c r="C66" s="78" t="s">
        <v>347</v>
      </c>
      <c r="D66" s="19">
        <v>620155966</v>
      </c>
      <c r="E66" s="19">
        <v>646519385</v>
      </c>
      <c r="F66" s="19">
        <v>637519385</v>
      </c>
      <c r="G66" s="19">
        <v>713916227</v>
      </c>
      <c r="H66" s="19">
        <v>787349959</v>
      </c>
      <c r="I66" s="122">
        <f t="shared" si="0"/>
        <v>2.799847127488575</v>
      </c>
      <c r="J66" s="116">
        <f t="shared" si="1"/>
        <v>23.5021204884617</v>
      </c>
      <c r="K66" s="124">
        <f t="shared" si="2"/>
        <v>10.286043267090506</v>
      </c>
    </row>
    <row r="67" spans="2:11" ht="15.75" customHeight="1">
      <c r="B67" s="15" t="s">
        <v>348</v>
      </c>
      <c r="C67" s="78" t="s">
        <v>349</v>
      </c>
      <c r="D67" s="19">
        <v>252905812</v>
      </c>
      <c r="E67" s="19">
        <v>263486657</v>
      </c>
      <c r="F67" s="19">
        <v>257486657</v>
      </c>
      <c r="G67" s="19">
        <v>286052598</v>
      </c>
      <c r="H67" s="19">
        <v>278003173</v>
      </c>
      <c r="I67" s="122">
        <f t="shared" si="0"/>
        <v>1.8112849854158286</v>
      </c>
      <c r="J67" s="116">
        <f t="shared" si="1"/>
        <v>7.967991910353622</v>
      </c>
      <c r="K67" s="124">
        <f t="shared" si="2"/>
        <v>-2.8139667516671185</v>
      </c>
    </row>
    <row r="68" spans="1:11" ht="24">
      <c r="A68" s="55"/>
      <c r="B68" s="28" t="s">
        <v>966</v>
      </c>
      <c r="C68" s="85" t="s">
        <v>143</v>
      </c>
      <c r="D68" s="19"/>
      <c r="E68" s="19">
        <v>375000000</v>
      </c>
      <c r="F68" s="19">
        <v>300000000</v>
      </c>
      <c r="G68" s="19"/>
      <c r="H68" s="19"/>
      <c r="I68" s="122" t="e">
        <f t="shared" si="0"/>
        <v>#DIV/0!</v>
      </c>
      <c r="J68" s="116">
        <f t="shared" si="1"/>
        <v>-100</v>
      </c>
      <c r="K68" s="124" t="e">
        <f t="shared" si="2"/>
        <v>#DIV/0!</v>
      </c>
    </row>
    <row r="69" spans="2:11" ht="24">
      <c r="B69" s="15" t="s">
        <v>350</v>
      </c>
      <c r="C69" s="78" t="s">
        <v>144</v>
      </c>
      <c r="D69" s="19">
        <v>1205524057</v>
      </c>
      <c r="E69" s="19">
        <v>1763796292</v>
      </c>
      <c r="F69" s="19">
        <v>1756796292</v>
      </c>
      <c r="G69" s="19">
        <v>1295818722</v>
      </c>
      <c r="H69" s="19">
        <v>1567890199</v>
      </c>
      <c r="I69" s="122">
        <f t="shared" si="0"/>
        <v>45.72884562518522</v>
      </c>
      <c r="J69" s="116">
        <f t="shared" si="1"/>
        <v>-10.752874073119912</v>
      </c>
      <c r="K69" s="124">
        <f t="shared" si="2"/>
        <v>20.996106351980927</v>
      </c>
    </row>
    <row r="70" spans="2:11" ht="13.5" thickBot="1">
      <c r="B70" s="177" t="s">
        <v>616</v>
      </c>
      <c r="C70" s="178"/>
      <c r="D70" s="21">
        <f>D5+D33+D47</f>
        <v>42355506035</v>
      </c>
      <c r="E70" s="21">
        <f>E5+E33+E47</f>
        <v>54459855867</v>
      </c>
      <c r="F70" s="21">
        <f>F5+F33+F47</f>
        <v>55583155867</v>
      </c>
      <c r="G70" s="21">
        <f>G5+G33+G47</f>
        <v>64686300000</v>
      </c>
      <c r="H70" s="21">
        <f>H5+H33+H47</f>
        <v>69426100000</v>
      </c>
      <c r="I70" s="128">
        <f>((F70/D70)-1)*100</f>
        <v>31.23005972604713</v>
      </c>
      <c r="J70" s="118">
        <f>((H70/F70)-1)*100</f>
        <v>24.904926532281735</v>
      </c>
      <c r="K70" s="130">
        <f>((H70/G70)-1)*100</f>
        <v>7.32736298103307</v>
      </c>
    </row>
    <row r="71" spans="2:11" ht="12.75">
      <c r="B71" s="176" t="s">
        <v>617</v>
      </c>
      <c r="C71" s="176"/>
      <c r="D71" s="176"/>
      <c r="E71" s="176"/>
      <c r="F71" s="176"/>
      <c r="G71" s="176"/>
      <c r="H71" s="176"/>
      <c r="I71" s="176"/>
      <c r="J71" s="176"/>
      <c r="K71" s="176"/>
    </row>
    <row r="72" spans="2:11" ht="12.75">
      <c r="B72" s="186" t="s">
        <v>848</v>
      </c>
      <c r="C72" s="186"/>
      <c r="D72" s="186"/>
      <c r="E72" s="186"/>
      <c r="F72" s="186"/>
      <c r="G72" s="186"/>
      <c r="H72" s="186"/>
      <c r="I72" s="186"/>
      <c r="J72" s="186"/>
      <c r="K72" s="186"/>
    </row>
    <row r="73" spans="2:11" ht="12.75">
      <c r="B73" s="173" t="s">
        <v>1006</v>
      </c>
      <c r="C73" s="173"/>
      <c r="D73" s="173"/>
      <c r="E73" s="173"/>
      <c r="F73" s="173"/>
      <c r="G73" s="173"/>
      <c r="H73" s="173"/>
      <c r="I73" s="173"/>
      <c r="J73" s="173"/>
      <c r="K73" s="173"/>
    </row>
    <row r="77" ht="12.75">
      <c r="C77" s="2" t="s">
        <v>291</v>
      </c>
    </row>
  </sheetData>
  <sheetProtection/>
  <mergeCells count="9">
    <mergeCell ref="B2:K2"/>
    <mergeCell ref="B71:K71"/>
    <mergeCell ref="B72:K72"/>
    <mergeCell ref="B73:K73"/>
    <mergeCell ref="B70:C70"/>
    <mergeCell ref="B3:B4"/>
    <mergeCell ref="C3:C4"/>
    <mergeCell ref="D4:H4"/>
    <mergeCell ref="I4:K4"/>
  </mergeCells>
  <printOptions/>
  <pageMargins left="0.75" right="0.75" top="1" bottom="1" header="0" footer="0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K30"/>
  <sheetViews>
    <sheetView zoomScalePageLayoutView="0" workbookViewId="0" topLeftCell="A1">
      <selection activeCell="H20" sqref="H20"/>
    </sheetView>
  </sheetViews>
  <sheetFormatPr defaultColWidth="11.421875" defaultRowHeight="12.75"/>
  <cols>
    <col min="1" max="1" width="4.421875" style="0" customWidth="1"/>
    <col min="2" max="2" width="7.140625" style="0" bestFit="1" customWidth="1"/>
    <col min="3" max="3" width="35.421875" style="2" customWidth="1"/>
    <col min="4" max="4" width="14.00390625" style="0" bestFit="1" customWidth="1"/>
    <col min="5" max="5" width="13.7109375" style="0" bestFit="1" customWidth="1"/>
    <col min="6" max="6" width="14.421875" style="0" bestFit="1" customWidth="1"/>
    <col min="7" max="8" width="15.140625" style="0" bestFit="1" customWidth="1"/>
    <col min="9" max="9" width="11.140625" style="0" customWidth="1"/>
  </cols>
  <sheetData>
    <row r="1" ht="13.5" thickBot="1"/>
    <row r="2" spans="2:11" ht="13.5" customHeight="1" thickBot="1">
      <c r="B2" s="170" t="s">
        <v>787</v>
      </c>
      <c r="C2" s="171"/>
      <c r="D2" s="171"/>
      <c r="E2" s="171"/>
      <c r="F2" s="171"/>
      <c r="G2" s="171"/>
      <c r="H2" s="171"/>
      <c r="I2" s="171"/>
      <c r="J2" s="171"/>
      <c r="K2" s="172"/>
    </row>
    <row r="3" spans="2:11" ht="36.75" thickBot="1">
      <c r="B3" s="201" t="s">
        <v>618</v>
      </c>
      <c r="C3" s="201" t="s">
        <v>38</v>
      </c>
      <c r="D3" s="131" t="s">
        <v>845</v>
      </c>
      <c r="E3" s="53" t="s">
        <v>846</v>
      </c>
      <c r="F3" s="53" t="s">
        <v>847</v>
      </c>
      <c r="G3" s="53" t="s">
        <v>844</v>
      </c>
      <c r="H3" s="53" t="s">
        <v>469</v>
      </c>
      <c r="I3" s="104" t="s">
        <v>34</v>
      </c>
      <c r="J3" s="53" t="s">
        <v>35</v>
      </c>
      <c r="K3" s="53" t="s">
        <v>36</v>
      </c>
    </row>
    <row r="4" spans="2:11" ht="13.5" thickBot="1">
      <c r="B4" s="198"/>
      <c r="C4" s="198"/>
      <c r="D4" s="190" t="s">
        <v>32</v>
      </c>
      <c r="E4" s="191"/>
      <c r="F4" s="191"/>
      <c r="G4" s="191"/>
      <c r="H4" s="192"/>
      <c r="I4" s="190" t="s">
        <v>33</v>
      </c>
      <c r="J4" s="191"/>
      <c r="K4" s="192"/>
    </row>
    <row r="5" spans="2:11" ht="12.75">
      <c r="B5" s="14">
        <v>100</v>
      </c>
      <c r="C5" s="6" t="s">
        <v>292</v>
      </c>
      <c r="D5" s="17">
        <v>26262679</v>
      </c>
      <c r="E5" s="17">
        <v>44542311</v>
      </c>
      <c r="F5" s="17">
        <v>44542311</v>
      </c>
      <c r="G5" s="17">
        <v>85966460</v>
      </c>
      <c r="H5" s="17">
        <v>85966460</v>
      </c>
      <c r="I5" s="95">
        <f>((F5/D5)-1)*100</f>
        <v>69.60307438551871</v>
      </c>
      <c r="J5" s="139">
        <f>((H5/F5)-1)*100</f>
        <v>92.99955047235875</v>
      </c>
      <c r="K5" s="140">
        <f>((H5/G5)-1)*100</f>
        <v>0</v>
      </c>
    </row>
    <row r="6" spans="2:11" ht="12.75" customHeight="1">
      <c r="B6" s="15">
        <v>110</v>
      </c>
      <c r="C6" s="5" t="s">
        <v>376</v>
      </c>
      <c r="D6" s="19">
        <v>12992011</v>
      </c>
      <c r="E6" s="19">
        <v>34394142</v>
      </c>
      <c r="F6" s="19">
        <v>34394142</v>
      </c>
      <c r="G6" s="19">
        <v>41572569</v>
      </c>
      <c r="H6" s="19">
        <v>41572569</v>
      </c>
      <c r="I6" s="96">
        <f aca="true" t="shared" si="0" ref="I6:I20">((F6/D6)-1)*100</f>
        <v>164.73301169464833</v>
      </c>
      <c r="J6" s="141">
        <f aca="true" t="shared" si="1" ref="J6:J20">((H6/F6)-1)*100</f>
        <v>20.8710744986748</v>
      </c>
      <c r="K6" s="142">
        <f aca="true" t="shared" si="2" ref="K6:K20">((H6/G6)-1)*100</f>
        <v>0</v>
      </c>
    </row>
    <row r="7" spans="2:11" ht="12.75">
      <c r="B7" s="15">
        <v>111</v>
      </c>
      <c r="C7" s="5" t="s">
        <v>366</v>
      </c>
      <c r="D7" s="19">
        <v>3045672</v>
      </c>
      <c r="E7" s="19">
        <v>12709453</v>
      </c>
      <c r="F7" s="19">
        <v>12709453</v>
      </c>
      <c r="G7" s="19">
        <v>13075769</v>
      </c>
      <c r="H7" s="19">
        <v>13075769</v>
      </c>
      <c r="I7" s="96">
        <f t="shared" si="0"/>
        <v>317.2955262418277</v>
      </c>
      <c r="J7" s="141">
        <f t="shared" si="1"/>
        <v>2.88223261850844</v>
      </c>
      <c r="K7" s="142">
        <f t="shared" si="2"/>
        <v>0</v>
      </c>
    </row>
    <row r="8" spans="2:11" ht="12.75">
      <c r="B8" s="15">
        <v>112</v>
      </c>
      <c r="C8" s="5" t="s">
        <v>367</v>
      </c>
      <c r="D8" s="19">
        <v>1870465</v>
      </c>
      <c r="E8" s="19">
        <v>7280309</v>
      </c>
      <c r="F8" s="19">
        <v>7280309</v>
      </c>
      <c r="G8" s="19">
        <v>8317824</v>
      </c>
      <c r="H8" s="19">
        <v>8317824</v>
      </c>
      <c r="I8" s="96">
        <f t="shared" si="0"/>
        <v>289.2245511142951</v>
      </c>
      <c r="J8" s="141">
        <f t="shared" si="1"/>
        <v>14.25097478692181</v>
      </c>
      <c r="K8" s="142">
        <f t="shared" si="2"/>
        <v>0</v>
      </c>
    </row>
    <row r="9" spans="2:11" ht="12.75">
      <c r="B9" s="15">
        <v>113</v>
      </c>
      <c r="C9" s="5" t="s">
        <v>368</v>
      </c>
      <c r="D9" s="19">
        <v>137754972</v>
      </c>
      <c r="E9" s="19">
        <v>177450507</v>
      </c>
      <c r="F9" s="19">
        <v>177450507</v>
      </c>
      <c r="G9" s="19">
        <v>290612126</v>
      </c>
      <c r="H9" s="19">
        <v>290612126</v>
      </c>
      <c r="I9" s="96">
        <f t="shared" si="0"/>
        <v>28.816045202346665</v>
      </c>
      <c r="J9" s="141">
        <f t="shared" si="1"/>
        <v>63.77080624514644</v>
      </c>
      <c r="K9" s="142">
        <f t="shared" si="2"/>
        <v>0</v>
      </c>
    </row>
    <row r="10" spans="2:11" ht="13.5" customHeight="1">
      <c r="B10" s="15">
        <v>115</v>
      </c>
      <c r="C10" s="5" t="s">
        <v>377</v>
      </c>
      <c r="D10" s="19">
        <v>6425653591</v>
      </c>
      <c r="E10" s="19">
        <v>6988786935</v>
      </c>
      <c r="F10" s="19">
        <v>6978786935</v>
      </c>
      <c r="G10" s="19">
        <v>8403847348</v>
      </c>
      <c r="H10" s="19">
        <v>8366347348</v>
      </c>
      <c r="I10" s="96">
        <f t="shared" si="0"/>
        <v>8.608203603984176</v>
      </c>
      <c r="J10" s="141">
        <f t="shared" si="1"/>
        <v>19.88254442962156</v>
      </c>
      <c r="K10" s="142">
        <f t="shared" si="2"/>
        <v>-0.44622419288617987</v>
      </c>
    </row>
    <row r="11" spans="2:11" ht="12.75">
      <c r="B11" s="15">
        <v>117</v>
      </c>
      <c r="C11" s="5" t="s">
        <v>369</v>
      </c>
      <c r="D11" s="19">
        <v>10277331</v>
      </c>
      <c r="E11" s="19">
        <v>14118671</v>
      </c>
      <c r="F11" s="19">
        <v>14118671</v>
      </c>
      <c r="G11" s="19">
        <v>18425441</v>
      </c>
      <c r="H11" s="19">
        <v>18425441</v>
      </c>
      <c r="I11" s="96">
        <f t="shared" si="0"/>
        <v>37.37682478067506</v>
      </c>
      <c r="J11" s="141">
        <f t="shared" si="1"/>
        <v>30.50407506485562</v>
      </c>
      <c r="K11" s="142">
        <f t="shared" si="2"/>
        <v>0</v>
      </c>
    </row>
    <row r="12" spans="2:11" ht="12.75">
      <c r="B12" s="15">
        <v>122</v>
      </c>
      <c r="C12" s="5" t="s">
        <v>370</v>
      </c>
      <c r="D12" s="19">
        <v>3740890</v>
      </c>
      <c r="E12" s="19">
        <v>13113546</v>
      </c>
      <c r="F12" s="19">
        <v>13113546</v>
      </c>
      <c r="G12" s="19"/>
      <c r="H12" s="19"/>
      <c r="I12" s="96">
        <f t="shared" si="0"/>
        <v>250.5461534554611</v>
      </c>
      <c r="J12" s="141">
        <f t="shared" si="1"/>
        <v>-100</v>
      </c>
      <c r="K12" s="142" t="e">
        <f t="shared" si="2"/>
        <v>#DIV/0!</v>
      </c>
    </row>
    <row r="13" spans="2:11" ht="12.75">
      <c r="B13" s="15">
        <v>200</v>
      </c>
      <c r="C13" s="5" t="s">
        <v>371</v>
      </c>
      <c r="D13" s="19">
        <v>8766806</v>
      </c>
      <c r="E13" s="19">
        <v>17189367</v>
      </c>
      <c r="F13" s="19">
        <v>17189367</v>
      </c>
      <c r="G13" s="19">
        <v>18933299</v>
      </c>
      <c r="H13" s="19">
        <v>18933299</v>
      </c>
      <c r="I13" s="96">
        <f t="shared" si="0"/>
        <v>96.0733133595063</v>
      </c>
      <c r="J13" s="141">
        <f t="shared" si="1"/>
        <v>10.145411404620086</v>
      </c>
      <c r="K13" s="142">
        <f t="shared" si="2"/>
        <v>0</v>
      </c>
    </row>
    <row r="14" spans="2:11" ht="13.5" customHeight="1">
      <c r="B14" s="15">
        <v>211</v>
      </c>
      <c r="C14" s="5" t="s">
        <v>372</v>
      </c>
      <c r="D14" s="19">
        <v>198162402</v>
      </c>
      <c r="E14" s="19">
        <v>250501328</v>
      </c>
      <c r="F14" s="19">
        <v>230501328</v>
      </c>
      <c r="G14" s="19">
        <v>574063000</v>
      </c>
      <c r="H14" s="19">
        <v>574063000</v>
      </c>
      <c r="I14" s="96">
        <f t="shared" si="0"/>
        <v>16.319405534860245</v>
      </c>
      <c r="J14" s="141">
        <f t="shared" si="1"/>
        <v>149.04975818620878</v>
      </c>
      <c r="K14" s="142">
        <f t="shared" si="2"/>
        <v>0</v>
      </c>
    </row>
    <row r="15" spans="2:11" ht="10.5" customHeight="1">
      <c r="B15" s="15">
        <v>212</v>
      </c>
      <c r="C15" s="5" t="s">
        <v>378</v>
      </c>
      <c r="D15" s="19">
        <v>111420666</v>
      </c>
      <c r="E15" s="19">
        <v>219433851</v>
      </c>
      <c r="F15" s="19">
        <v>214433851</v>
      </c>
      <c r="G15" s="19">
        <v>280080378</v>
      </c>
      <c r="H15" s="19">
        <v>280080378</v>
      </c>
      <c r="I15" s="96">
        <f t="shared" si="0"/>
        <v>92.45428940444495</v>
      </c>
      <c r="J15" s="141">
        <f t="shared" si="1"/>
        <v>30.61388241355605</v>
      </c>
      <c r="K15" s="142">
        <f t="shared" si="2"/>
        <v>0</v>
      </c>
    </row>
    <row r="16" spans="2:11" ht="12.75">
      <c r="B16" s="15">
        <v>216</v>
      </c>
      <c r="C16" s="5" t="s">
        <v>373</v>
      </c>
      <c r="D16" s="19">
        <v>300020551</v>
      </c>
      <c r="E16" s="19">
        <v>595822473</v>
      </c>
      <c r="F16" s="19">
        <v>535822473</v>
      </c>
      <c r="G16" s="19">
        <v>984604117</v>
      </c>
      <c r="H16" s="19">
        <v>984604117</v>
      </c>
      <c r="I16" s="96">
        <f t="shared" si="0"/>
        <v>78.59525662960336</v>
      </c>
      <c r="J16" s="141">
        <f t="shared" si="1"/>
        <v>83.75565912480867</v>
      </c>
      <c r="K16" s="142">
        <f t="shared" si="2"/>
        <v>0</v>
      </c>
    </row>
    <row r="17" spans="2:11" ht="12.75">
      <c r="B17" s="15">
        <v>300</v>
      </c>
      <c r="C17" s="5" t="s">
        <v>374</v>
      </c>
      <c r="D17" s="19">
        <v>14533781</v>
      </c>
      <c r="E17" s="19">
        <v>26759855</v>
      </c>
      <c r="F17" s="19">
        <v>26759855</v>
      </c>
      <c r="G17" s="19">
        <v>88823758</v>
      </c>
      <c r="H17" s="19">
        <v>88823758</v>
      </c>
      <c r="I17" s="96">
        <f t="shared" si="0"/>
        <v>84.12177120324023</v>
      </c>
      <c r="J17" s="141">
        <f t="shared" si="1"/>
        <v>231.92914535598192</v>
      </c>
      <c r="K17" s="142">
        <f t="shared" si="2"/>
        <v>0</v>
      </c>
    </row>
    <row r="18" spans="2:11" ht="13.5" customHeight="1">
      <c r="B18" s="15">
        <v>311</v>
      </c>
      <c r="C18" s="5" t="s">
        <v>302</v>
      </c>
      <c r="D18" s="19">
        <v>906700079</v>
      </c>
      <c r="E18" s="19">
        <v>1491235089</v>
      </c>
      <c r="F18" s="19">
        <v>1486235089</v>
      </c>
      <c r="G18" s="19">
        <v>1838038301</v>
      </c>
      <c r="H18" s="19">
        <v>1838038301</v>
      </c>
      <c r="I18" s="96">
        <f t="shared" si="0"/>
        <v>63.91694711653378</v>
      </c>
      <c r="J18" s="141">
        <f t="shared" si="1"/>
        <v>23.670764780335496</v>
      </c>
      <c r="K18" s="142">
        <f t="shared" si="2"/>
        <v>0</v>
      </c>
    </row>
    <row r="19" spans="2:11" ht="12.75" customHeight="1">
      <c r="B19" s="15">
        <v>312</v>
      </c>
      <c r="C19" s="5" t="s">
        <v>375</v>
      </c>
      <c r="D19" s="19">
        <v>1002308904</v>
      </c>
      <c r="E19" s="19">
        <v>1207983263</v>
      </c>
      <c r="F19" s="19">
        <v>1157983263</v>
      </c>
      <c r="G19" s="19">
        <v>773885710</v>
      </c>
      <c r="H19" s="19">
        <v>773885710</v>
      </c>
      <c r="I19" s="96">
        <f t="shared" si="0"/>
        <v>15.531574984392238</v>
      </c>
      <c r="J19" s="141">
        <f t="shared" si="1"/>
        <v>-33.16952543898728</v>
      </c>
      <c r="K19" s="142">
        <f t="shared" si="2"/>
        <v>0</v>
      </c>
    </row>
    <row r="20" spans="2:11" ht="13.5" thickBot="1">
      <c r="B20" s="177" t="s">
        <v>616</v>
      </c>
      <c r="C20" s="178"/>
      <c r="D20" s="21">
        <f>SUM(D5:D19)</f>
        <v>9163510800</v>
      </c>
      <c r="E20" s="21">
        <f>SUM(E5:E19)</f>
        <v>11101321100</v>
      </c>
      <c r="F20" s="21">
        <f>SUM(F5:F19)</f>
        <v>10951321100</v>
      </c>
      <c r="G20" s="21">
        <f>SUM(G5:G19)</f>
        <v>13420246100</v>
      </c>
      <c r="H20" s="21">
        <f>SUM(H5:H19)</f>
        <v>13382746100</v>
      </c>
      <c r="I20" s="97">
        <f t="shared" si="0"/>
        <v>19.51010195786531</v>
      </c>
      <c r="J20" s="129">
        <f t="shared" si="1"/>
        <v>22.202115870750983</v>
      </c>
      <c r="K20" s="130">
        <f t="shared" si="2"/>
        <v>-0.2794285568280319</v>
      </c>
    </row>
    <row r="21" spans="2:11" ht="21.75" customHeight="1">
      <c r="B21" s="176" t="s">
        <v>617</v>
      </c>
      <c r="C21" s="176"/>
      <c r="D21" s="176"/>
      <c r="E21" s="176"/>
      <c r="F21" s="176"/>
      <c r="G21" s="176"/>
      <c r="H21" s="176"/>
      <c r="I21" s="176"/>
      <c r="J21" s="176"/>
      <c r="K21" s="176"/>
    </row>
    <row r="22" spans="2:11" ht="12.75">
      <c r="B22" s="186" t="s">
        <v>848</v>
      </c>
      <c r="C22" s="186"/>
      <c r="D22" s="186"/>
      <c r="E22" s="186"/>
      <c r="F22" s="186"/>
      <c r="G22" s="186"/>
      <c r="H22" s="186"/>
      <c r="I22" s="186"/>
      <c r="J22" s="186"/>
      <c r="K22" s="186"/>
    </row>
    <row r="23" spans="2:11" ht="12.75">
      <c r="B23" s="173" t="s">
        <v>1006</v>
      </c>
      <c r="C23" s="173"/>
      <c r="D23" s="173"/>
      <c r="E23" s="173"/>
      <c r="F23" s="173"/>
      <c r="G23" s="173"/>
      <c r="H23" s="173"/>
      <c r="I23" s="173"/>
      <c r="J23" s="173"/>
      <c r="K23" s="173"/>
    </row>
    <row r="28" ht="12.75">
      <c r="C28" s="2" t="s">
        <v>291</v>
      </c>
    </row>
    <row r="30" ht="12.75">
      <c r="C30" s="2" t="s">
        <v>291</v>
      </c>
    </row>
  </sheetData>
  <sheetProtection/>
  <mergeCells count="9">
    <mergeCell ref="B2:K2"/>
    <mergeCell ref="B21:K21"/>
    <mergeCell ref="B22:K22"/>
    <mergeCell ref="B23:K23"/>
    <mergeCell ref="B20:C20"/>
    <mergeCell ref="B3:B4"/>
    <mergeCell ref="C3:C4"/>
    <mergeCell ref="D4:H4"/>
    <mergeCell ref="I4:K4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72"/>
  <sheetViews>
    <sheetView zoomScalePageLayoutView="0" workbookViewId="0" topLeftCell="D25">
      <selection activeCell="H69" sqref="H69"/>
    </sheetView>
  </sheetViews>
  <sheetFormatPr defaultColWidth="11.421875" defaultRowHeight="12.75"/>
  <cols>
    <col min="1" max="1" width="5.57421875" style="0" customWidth="1"/>
    <col min="2" max="2" width="7.140625" style="0" bestFit="1" customWidth="1"/>
    <col min="3" max="3" width="38.57421875" style="2" customWidth="1"/>
    <col min="4" max="4" width="14.8515625" style="0" bestFit="1" customWidth="1"/>
    <col min="5" max="6" width="14.421875" style="0" bestFit="1" customWidth="1"/>
    <col min="7" max="7" width="14.8515625" style="0" bestFit="1" customWidth="1"/>
    <col min="8" max="8" width="14.421875" style="0" bestFit="1" customWidth="1"/>
    <col min="9" max="9" width="15.140625" style="0" bestFit="1" customWidth="1"/>
    <col min="11" max="11" width="11.57421875" style="0" bestFit="1" customWidth="1"/>
  </cols>
  <sheetData>
    <row r="1" ht="13.5" thickBot="1"/>
    <row r="2" spans="2:11" ht="13.5" thickBot="1">
      <c r="B2" s="170" t="s">
        <v>788</v>
      </c>
      <c r="C2" s="171"/>
      <c r="D2" s="171"/>
      <c r="E2" s="171"/>
      <c r="F2" s="171"/>
      <c r="G2" s="171"/>
      <c r="H2" s="171"/>
      <c r="I2" s="171"/>
      <c r="J2" s="171"/>
      <c r="K2" s="172"/>
    </row>
    <row r="3" spans="2:11" ht="36.75" thickBot="1">
      <c r="B3" s="197" t="s">
        <v>618</v>
      </c>
      <c r="C3" s="197" t="s">
        <v>38</v>
      </c>
      <c r="D3" s="53" t="s">
        <v>845</v>
      </c>
      <c r="E3" s="53" t="s">
        <v>846</v>
      </c>
      <c r="F3" s="53" t="s">
        <v>847</v>
      </c>
      <c r="G3" s="53" t="s">
        <v>844</v>
      </c>
      <c r="H3" s="53" t="s">
        <v>469</v>
      </c>
      <c r="I3" s="104" t="s">
        <v>34</v>
      </c>
      <c r="J3" s="53" t="s">
        <v>35</v>
      </c>
      <c r="K3" s="53" t="s">
        <v>36</v>
      </c>
    </row>
    <row r="4" spans="2:11" ht="13.5" thickBot="1">
      <c r="B4" s="198"/>
      <c r="C4" s="198"/>
      <c r="D4" s="190" t="s">
        <v>32</v>
      </c>
      <c r="E4" s="191"/>
      <c r="F4" s="191"/>
      <c r="G4" s="191"/>
      <c r="H4" s="192"/>
      <c r="I4" s="190" t="s">
        <v>33</v>
      </c>
      <c r="J4" s="191"/>
      <c r="K4" s="192"/>
    </row>
    <row r="5" spans="2:11" ht="12.75">
      <c r="B5" s="64"/>
      <c r="C5" s="84" t="s">
        <v>422</v>
      </c>
      <c r="D5" s="50">
        <f>SUM(D6:D62)</f>
        <v>3055733000</v>
      </c>
      <c r="E5" s="50">
        <f>SUM(E6:E62)</f>
        <v>3085071959</v>
      </c>
      <c r="F5" s="50">
        <f>SUM(F6:F62)</f>
        <v>3035071959</v>
      </c>
      <c r="G5" s="50">
        <f>SUM(G6:G62)</f>
        <v>3307891351</v>
      </c>
      <c r="H5" s="50">
        <f>SUM(H6:H62)</f>
        <v>3213502209</v>
      </c>
      <c r="I5" s="119">
        <f>((F5/D5)-1)*100</f>
        <v>-0.67614025832754</v>
      </c>
      <c r="J5" s="115">
        <f>((H5/F5)-1)*100</f>
        <v>5.878946279046038</v>
      </c>
      <c r="K5" s="121">
        <f>((H5/G5)-1)*100</f>
        <v>-2.8534535141689465</v>
      </c>
    </row>
    <row r="6" spans="2:11" ht="12.75">
      <c r="B6" s="15">
        <v>100</v>
      </c>
      <c r="C6" s="78" t="s">
        <v>292</v>
      </c>
      <c r="D6" s="19">
        <v>49131910</v>
      </c>
      <c r="E6" s="19">
        <v>44238150</v>
      </c>
      <c r="F6" s="19">
        <v>44238150</v>
      </c>
      <c r="G6" s="31">
        <v>52708714</v>
      </c>
      <c r="H6" s="31">
        <v>49356320</v>
      </c>
      <c r="I6" s="122">
        <f aca="true" t="shared" si="0" ref="I6:I69">((F6/D6)-1)*100</f>
        <v>-9.960451364500178</v>
      </c>
      <c r="J6" s="116">
        <f aca="true" t="shared" si="1" ref="J6:J69">((H6/F6)-1)*100</f>
        <v>11.569584171128323</v>
      </c>
      <c r="K6" s="124">
        <f aca="true" t="shared" si="2" ref="K6:K68">((H6/G6)-1)*100</f>
        <v>-6.360227267164975</v>
      </c>
    </row>
    <row r="7" spans="2:11" ht="12.75">
      <c r="B7" s="15">
        <v>110</v>
      </c>
      <c r="C7" s="78" t="s">
        <v>413</v>
      </c>
      <c r="D7" s="19">
        <v>508310491</v>
      </c>
      <c r="E7" s="19">
        <v>503559048</v>
      </c>
      <c r="F7" s="19">
        <v>503559048</v>
      </c>
      <c r="G7" s="31">
        <v>707215316</v>
      </c>
      <c r="H7" s="31">
        <v>654963598</v>
      </c>
      <c r="I7" s="122">
        <f t="shared" si="0"/>
        <v>-0.9347521021359384</v>
      </c>
      <c r="J7" s="116">
        <f t="shared" si="1"/>
        <v>30.066890983557503</v>
      </c>
      <c r="K7" s="124">
        <f t="shared" si="2"/>
        <v>-7.388374773263539</v>
      </c>
    </row>
    <row r="8" spans="2:11" ht="12.75" customHeight="1">
      <c r="B8" s="15">
        <v>111</v>
      </c>
      <c r="C8" s="78" t="s">
        <v>294</v>
      </c>
      <c r="D8" s="19">
        <v>29490988</v>
      </c>
      <c r="E8" s="19">
        <v>28304518</v>
      </c>
      <c r="F8" s="19">
        <v>28304518</v>
      </c>
      <c r="G8" s="31">
        <v>27624328</v>
      </c>
      <c r="H8" s="31">
        <v>26522224</v>
      </c>
      <c r="I8" s="122">
        <f t="shared" si="0"/>
        <v>-4.023161245055606</v>
      </c>
      <c r="J8" s="116">
        <f t="shared" si="1"/>
        <v>-6.296853385738633</v>
      </c>
      <c r="K8" s="124">
        <f t="shared" si="2"/>
        <v>-3.9896137925961472</v>
      </c>
    </row>
    <row r="9" spans="2:11" ht="24">
      <c r="B9" s="15">
        <v>112</v>
      </c>
      <c r="C9" s="78" t="s">
        <v>414</v>
      </c>
      <c r="D9" s="19">
        <v>24634660</v>
      </c>
      <c r="E9" s="19">
        <v>23511088</v>
      </c>
      <c r="F9" s="19">
        <v>23511088</v>
      </c>
      <c r="G9" s="31">
        <v>27631642</v>
      </c>
      <c r="H9" s="31">
        <v>25383268</v>
      </c>
      <c r="I9" s="122">
        <f t="shared" si="0"/>
        <v>-4.5609397491177095</v>
      </c>
      <c r="J9" s="116">
        <f t="shared" si="1"/>
        <v>7.962966239588742</v>
      </c>
      <c r="K9" s="124">
        <f t="shared" si="2"/>
        <v>-8.136954003674479</v>
      </c>
    </row>
    <row r="10" spans="2:11" ht="12.75">
      <c r="B10" s="15">
        <v>113</v>
      </c>
      <c r="C10" s="78" t="s">
        <v>379</v>
      </c>
      <c r="D10" s="19">
        <v>25045627</v>
      </c>
      <c r="E10" s="19">
        <v>23378815</v>
      </c>
      <c r="F10" s="19">
        <v>23378815</v>
      </c>
      <c r="G10" s="31">
        <v>24486037</v>
      </c>
      <c r="H10" s="31">
        <v>21863146</v>
      </c>
      <c r="I10" s="122">
        <f t="shared" si="0"/>
        <v>-6.655101906612282</v>
      </c>
      <c r="J10" s="116">
        <f t="shared" si="1"/>
        <v>-6.483087359218165</v>
      </c>
      <c r="K10" s="124">
        <f t="shared" si="2"/>
        <v>-10.711782392552948</v>
      </c>
    </row>
    <row r="11" spans="2:11" ht="12.75">
      <c r="B11" s="15">
        <v>114</v>
      </c>
      <c r="C11" s="78" t="s">
        <v>380</v>
      </c>
      <c r="D11" s="19">
        <v>97637674</v>
      </c>
      <c r="E11" s="19">
        <v>97093937</v>
      </c>
      <c r="F11" s="19">
        <v>47093937</v>
      </c>
      <c r="G11" s="31">
        <v>87012801</v>
      </c>
      <c r="H11" s="31">
        <v>66057174</v>
      </c>
      <c r="I11" s="122">
        <f t="shared" si="0"/>
        <v>-51.766633645942846</v>
      </c>
      <c r="J11" s="116">
        <f t="shared" si="1"/>
        <v>40.26683307449959</v>
      </c>
      <c r="K11" s="124">
        <f t="shared" si="2"/>
        <v>-24.083384006911814</v>
      </c>
    </row>
    <row r="12" spans="2:11" ht="12.75">
      <c r="B12" s="15">
        <v>115</v>
      </c>
      <c r="C12" s="78" t="s">
        <v>295</v>
      </c>
      <c r="D12" s="19">
        <v>23424659</v>
      </c>
      <c r="E12" s="19">
        <v>22630989</v>
      </c>
      <c r="F12" s="19">
        <v>22630989</v>
      </c>
      <c r="G12" s="31">
        <v>20471072</v>
      </c>
      <c r="H12" s="31">
        <v>18376307</v>
      </c>
      <c r="I12" s="122">
        <f t="shared" si="0"/>
        <v>-3.388181659335998</v>
      </c>
      <c r="J12" s="116">
        <f t="shared" si="1"/>
        <v>-18.80024774878376</v>
      </c>
      <c r="K12" s="124">
        <f t="shared" si="2"/>
        <v>-10.232805590249495</v>
      </c>
    </row>
    <row r="13" spans="2:11" ht="12.75">
      <c r="B13" s="15">
        <v>121</v>
      </c>
      <c r="C13" s="78" t="s">
        <v>381</v>
      </c>
      <c r="D13" s="19">
        <v>6143756</v>
      </c>
      <c r="E13" s="19">
        <v>6207740</v>
      </c>
      <c r="F13" s="19">
        <v>6207740</v>
      </c>
      <c r="G13" s="31">
        <v>7342103</v>
      </c>
      <c r="H13" s="31">
        <v>6673354</v>
      </c>
      <c r="I13" s="122">
        <f t="shared" si="0"/>
        <v>1.0414476095730318</v>
      </c>
      <c r="J13" s="116">
        <f t="shared" si="1"/>
        <v>7.500539648889926</v>
      </c>
      <c r="K13" s="124">
        <f t="shared" si="2"/>
        <v>-9.108412126607323</v>
      </c>
    </row>
    <row r="14" spans="2:11" ht="12.75">
      <c r="B14" s="15">
        <v>122</v>
      </c>
      <c r="C14" s="78" t="s">
        <v>382</v>
      </c>
      <c r="D14" s="19">
        <v>8739279</v>
      </c>
      <c r="E14" s="19">
        <v>9053181</v>
      </c>
      <c r="F14" s="19">
        <v>9053181</v>
      </c>
      <c r="G14" s="31">
        <v>10722125</v>
      </c>
      <c r="H14" s="31">
        <v>9863109</v>
      </c>
      <c r="I14" s="122">
        <f t="shared" si="0"/>
        <v>3.5918523713455164</v>
      </c>
      <c r="J14" s="116">
        <f t="shared" si="1"/>
        <v>8.946336099985185</v>
      </c>
      <c r="K14" s="124">
        <f t="shared" si="2"/>
        <v>-8.011620830758826</v>
      </c>
    </row>
    <row r="15" spans="2:11" ht="12.75">
      <c r="B15" s="15">
        <v>123</v>
      </c>
      <c r="C15" s="78" t="s">
        <v>383</v>
      </c>
      <c r="D15" s="19">
        <v>6363135</v>
      </c>
      <c r="E15" s="19">
        <v>6507687</v>
      </c>
      <c r="F15" s="19">
        <v>6507687</v>
      </c>
      <c r="G15" s="31">
        <v>7289247</v>
      </c>
      <c r="H15" s="31">
        <v>6726373</v>
      </c>
      <c r="I15" s="122">
        <f t="shared" si="0"/>
        <v>2.271710406898486</v>
      </c>
      <c r="J15" s="116">
        <f t="shared" si="1"/>
        <v>3.3604259086216004</v>
      </c>
      <c r="K15" s="124">
        <f t="shared" si="2"/>
        <v>-7.721977318096096</v>
      </c>
    </row>
    <row r="16" spans="2:11" ht="12.75">
      <c r="B16" s="15">
        <v>124</v>
      </c>
      <c r="C16" s="78" t="s">
        <v>384</v>
      </c>
      <c r="D16" s="19">
        <v>7428131</v>
      </c>
      <c r="E16" s="19">
        <v>7210684</v>
      </c>
      <c r="F16" s="19">
        <v>7210684</v>
      </c>
      <c r="G16" s="31">
        <v>8003633</v>
      </c>
      <c r="H16" s="31">
        <v>7416017</v>
      </c>
      <c r="I16" s="122">
        <f t="shared" si="0"/>
        <v>-2.9273447116105022</v>
      </c>
      <c r="J16" s="116">
        <f t="shared" si="1"/>
        <v>2.8476216680692223</v>
      </c>
      <c r="K16" s="124">
        <f t="shared" si="2"/>
        <v>-7.341865875159447</v>
      </c>
    </row>
    <row r="17" spans="2:11" ht="12.75">
      <c r="B17" s="15">
        <v>125</v>
      </c>
      <c r="C17" s="78" t="s">
        <v>385</v>
      </c>
      <c r="D17" s="19">
        <v>12344328</v>
      </c>
      <c r="E17" s="19">
        <v>12576446</v>
      </c>
      <c r="F17" s="19">
        <v>12576446</v>
      </c>
      <c r="G17" s="31">
        <v>14165677</v>
      </c>
      <c r="H17" s="31">
        <v>13093886</v>
      </c>
      <c r="I17" s="122">
        <f t="shared" si="0"/>
        <v>1.8803615717275068</v>
      </c>
      <c r="J17" s="116">
        <f t="shared" si="1"/>
        <v>4.114357903655774</v>
      </c>
      <c r="K17" s="124">
        <f t="shared" si="2"/>
        <v>-7.566112089100995</v>
      </c>
    </row>
    <row r="18" spans="2:11" ht="12.75">
      <c r="B18" s="15">
        <v>126</v>
      </c>
      <c r="C18" s="78" t="s">
        <v>386</v>
      </c>
      <c r="D18" s="19">
        <v>5991955</v>
      </c>
      <c r="E18" s="19">
        <v>6002927</v>
      </c>
      <c r="F18" s="19">
        <v>6002927</v>
      </c>
      <c r="G18" s="31">
        <v>6792765</v>
      </c>
      <c r="H18" s="31">
        <v>6234316</v>
      </c>
      <c r="I18" s="122">
        <f t="shared" si="0"/>
        <v>0.1831121895942145</v>
      </c>
      <c r="J18" s="116">
        <f t="shared" si="1"/>
        <v>3.854602929537543</v>
      </c>
      <c r="K18" s="124">
        <f t="shared" si="2"/>
        <v>-8.221232443636717</v>
      </c>
    </row>
    <row r="19" spans="2:11" ht="12.75">
      <c r="B19" s="15">
        <v>127</v>
      </c>
      <c r="C19" s="78" t="s">
        <v>387</v>
      </c>
      <c r="D19" s="19">
        <v>7686682</v>
      </c>
      <c r="E19" s="19">
        <v>7542791</v>
      </c>
      <c r="F19" s="19">
        <v>7542791</v>
      </c>
      <c r="G19" s="31">
        <v>8652468</v>
      </c>
      <c r="H19" s="31">
        <v>7938562</v>
      </c>
      <c r="I19" s="122">
        <f t="shared" si="0"/>
        <v>-1.8719520334001039</v>
      </c>
      <c r="J19" s="116">
        <f t="shared" si="1"/>
        <v>5.247010025864429</v>
      </c>
      <c r="K19" s="124">
        <f t="shared" si="2"/>
        <v>-8.250894426884903</v>
      </c>
    </row>
    <row r="20" spans="2:11" ht="12.75">
      <c r="B20" s="15">
        <v>128</v>
      </c>
      <c r="C20" s="78" t="s">
        <v>388</v>
      </c>
      <c r="D20" s="19">
        <v>10345054</v>
      </c>
      <c r="E20" s="19">
        <v>9870007</v>
      </c>
      <c r="F20" s="19">
        <v>9870007</v>
      </c>
      <c r="G20" s="31">
        <v>11914246</v>
      </c>
      <c r="H20" s="31">
        <v>10939194</v>
      </c>
      <c r="I20" s="122">
        <f t="shared" si="0"/>
        <v>-4.592020495978078</v>
      </c>
      <c r="J20" s="116">
        <f t="shared" si="1"/>
        <v>10.832687352703996</v>
      </c>
      <c r="K20" s="124">
        <f t="shared" si="2"/>
        <v>-8.183916967972626</v>
      </c>
    </row>
    <row r="21" spans="2:11" ht="12.75">
      <c r="B21" s="15">
        <v>130</v>
      </c>
      <c r="C21" s="78" t="s">
        <v>389</v>
      </c>
      <c r="D21" s="19">
        <v>6678465</v>
      </c>
      <c r="E21" s="19">
        <v>6381525</v>
      </c>
      <c r="F21" s="19">
        <v>6381525</v>
      </c>
      <c r="G21" s="31">
        <v>6972439</v>
      </c>
      <c r="H21" s="31">
        <v>6429469</v>
      </c>
      <c r="I21" s="122">
        <f t="shared" si="0"/>
        <v>-4.446231282188351</v>
      </c>
      <c r="J21" s="116">
        <f t="shared" si="1"/>
        <v>0.751293773823658</v>
      </c>
      <c r="K21" s="124">
        <f t="shared" si="2"/>
        <v>-7.787375407658637</v>
      </c>
    </row>
    <row r="22" spans="2:11" ht="12.75">
      <c r="B22" s="15">
        <v>131</v>
      </c>
      <c r="C22" s="78" t="s">
        <v>390</v>
      </c>
      <c r="D22" s="19">
        <v>8713337</v>
      </c>
      <c r="E22" s="19">
        <v>8650265</v>
      </c>
      <c r="F22" s="19">
        <v>8650265</v>
      </c>
      <c r="G22" s="31">
        <v>10243100</v>
      </c>
      <c r="H22" s="31">
        <v>9366069</v>
      </c>
      <c r="I22" s="122">
        <f t="shared" si="0"/>
        <v>-0.7238558545365592</v>
      </c>
      <c r="J22" s="116">
        <f t="shared" si="1"/>
        <v>8.274937241807034</v>
      </c>
      <c r="K22" s="124">
        <f t="shared" si="2"/>
        <v>-8.562163798068944</v>
      </c>
    </row>
    <row r="23" spans="2:11" ht="12.75">
      <c r="B23" s="15">
        <v>132</v>
      </c>
      <c r="C23" s="78" t="s">
        <v>391</v>
      </c>
      <c r="D23" s="19">
        <v>9691911</v>
      </c>
      <c r="E23" s="19">
        <v>9589152</v>
      </c>
      <c r="F23" s="19">
        <v>9589152</v>
      </c>
      <c r="G23" s="31">
        <v>10695238</v>
      </c>
      <c r="H23" s="31">
        <v>9948376</v>
      </c>
      <c r="I23" s="122">
        <f t="shared" si="0"/>
        <v>-1.0602552994966596</v>
      </c>
      <c r="J23" s="116">
        <f t="shared" si="1"/>
        <v>3.7461498159587103</v>
      </c>
      <c r="K23" s="124">
        <f t="shared" si="2"/>
        <v>-6.9831265091997</v>
      </c>
    </row>
    <row r="24" spans="2:11" ht="12.75">
      <c r="B24" s="15">
        <v>133</v>
      </c>
      <c r="C24" s="78" t="s">
        <v>392</v>
      </c>
      <c r="D24" s="19">
        <v>8287179</v>
      </c>
      <c r="E24" s="19">
        <v>8454399</v>
      </c>
      <c r="F24" s="19">
        <v>8454399</v>
      </c>
      <c r="G24" s="31">
        <v>9542672</v>
      </c>
      <c r="H24" s="31">
        <v>8792763</v>
      </c>
      <c r="I24" s="122">
        <f t="shared" si="0"/>
        <v>2.0178157126810037</v>
      </c>
      <c r="J24" s="116">
        <f t="shared" si="1"/>
        <v>4.002224167560575</v>
      </c>
      <c r="K24" s="124">
        <f t="shared" si="2"/>
        <v>-7.858480308240711</v>
      </c>
    </row>
    <row r="25" spans="2:11" ht="12.75">
      <c r="B25" s="15">
        <v>134</v>
      </c>
      <c r="C25" s="78" t="s">
        <v>393</v>
      </c>
      <c r="D25" s="19">
        <v>12302980</v>
      </c>
      <c r="E25" s="19">
        <v>12473894</v>
      </c>
      <c r="F25" s="19">
        <v>12473894</v>
      </c>
      <c r="G25" s="31">
        <v>14152234</v>
      </c>
      <c r="H25" s="31">
        <v>13251937</v>
      </c>
      <c r="I25" s="122">
        <f t="shared" si="0"/>
        <v>1.3892081430677772</v>
      </c>
      <c r="J25" s="116">
        <f t="shared" si="1"/>
        <v>6.237370623800387</v>
      </c>
      <c r="K25" s="124">
        <f t="shared" si="2"/>
        <v>-6.361518612538486</v>
      </c>
    </row>
    <row r="26" spans="2:11" ht="12.75">
      <c r="B26" s="15">
        <v>135</v>
      </c>
      <c r="C26" s="78" t="s">
        <v>394</v>
      </c>
      <c r="D26" s="19">
        <v>17277960</v>
      </c>
      <c r="E26" s="19">
        <v>16758695</v>
      </c>
      <c r="F26" s="19">
        <v>16758695</v>
      </c>
      <c r="G26" s="31">
        <v>18511495</v>
      </c>
      <c r="H26" s="31">
        <v>17347904</v>
      </c>
      <c r="I26" s="122">
        <f t="shared" si="0"/>
        <v>-3.0053605865507316</v>
      </c>
      <c r="J26" s="116">
        <f t="shared" si="1"/>
        <v>3.515840583052565</v>
      </c>
      <c r="K26" s="124">
        <f t="shared" si="2"/>
        <v>-6.285775406038252</v>
      </c>
    </row>
    <row r="27" spans="2:11" ht="12.75">
      <c r="B27" s="15">
        <v>136</v>
      </c>
      <c r="C27" s="78" t="s">
        <v>395</v>
      </c>
      <c r="D27" s="19">
        <v>7058051</v>
      </c>
      <c r="E27" s="19">
        <v>7034979</v>
      </c>
      <c r="F27" s="19">
        <v>7034979</v>
      </c>
      <c r="G27" s="31">
        <v>8437711</v>
      </c>
      <c r="H27" s="31">
        <v>7696327</v>
      </c>
      <c r="I27" s="122">
        <f t="shared" si="0"/>
        <v>-0.326889108622197</v>
      </c>
      <c r="J27" s="116">
        <f t="shared" si="1"/>
        <v>9.400852511428969</v>
      </c>
      <c r="K27" s="124">
        <f t="shared" si="2"/>
        <v>-8.786553604407644</v>
      </c>
    </row>
    <row r="28" spans="2:11" ht="12.75">
      <c r="B28" s="15">
        <v>137</v>
      </c>
      <c r="C28" s="78" t="s">
        <v>396</v>
      </c>
      <c r="D28" s="19">
        <v>7935094</v>
      </c>
      <c r="E28" s="19">
        <v>8133232</v>
      </c>
      <c r="F28" s="19">
        <v>8133232</v>
      </c>
      <c r="G28" s="31">
        <v>9238081</v>
      </c>
      <c r="H28" s="31">
        <v>8501071</v>
      </c>
      <c r="I28" s="122">
        <f t="shared" si="0"/>
        <v>2.496983652619611</v>
      </c>
      <c r="J28" s="116">
        <f t="shared" si="1"/>
        <v>4.522667003720038</v>
      </c>
      <c r="K28" s="124">
        <f t="shared" si="2"/>
        <v>-7.977955594890329</v>
      </c>
    </row>
    <row r="29" spans="2:11" ht="12.75">
      <c r="B29" s="15">
        <v>138</v>
      </c>
      <c r="C29" s="78" t="s">
        <v>397</v>
      </c>
      <c r="D29" s="19">
        <v>6541361</v>
      </c>
      <c r="E29" s="19">
        <v>6397372</v>
      </c>
      <c r="F29" s="19">
        <v>6397372</v>
      </c>
      <c r="G29" s="31">
        <v>7521421</v>
      </c>
      <c r="H29" s="31">
        <v>6941630</v>
      </c>
      <c r="I29" s="122">
        <f t="shared" si="0"/>
        <v>-2.2012085864088538</v>
      </c>
      <c r="J29" s="116">
        <f t="shared" si="1"/>
        <v>8.50752465231035</v>
      </c>
      <c r="K29" s="124">
        <f t="shared" si="2"/>
        <v>-7.70853007696285</v>
      </c>
    </row>
    <row r="30" spans="2:11" ht="12.75">
      <c r="B30" s="15">
        <v>139</v>
      </c>
      <c r="C30" s="78" t="s">
        <v>398</v>
      </c>
      <c r="D30" s="19">
        <v>10114396</v>
      </c>
      <c r="E30" s="19">
        <v>9951943</v>
      </c>
      <c r="F30" s="19">
        <v>9951943</v>
      </c>
      <c r="G30" s="31">
        <v>13099544</v>
      </c>
      <c r="H30" s="31">
        <v>12287258</v>
      </c>
      <c r="I30" s="122">
        <f t="shared" si="0"/>
        <v>-1.6061562153587783</v>
      </c>
      <c r="J30" s="116">
        <f t="shared" si="1"/>
        <v>23.46592017257334</v>
      </c>
      <c r="K30" s="124">
        <f t="shared" si="2"/>
        <v>-6.200872335708785</v>
      </c>
    </row>
    <row r="31" spans="2:11" ht="12.75">
      <c r="B31" s="15">
        <v>140</v>
      </c>
      <c r="C31" s="78" t="s">
        <v>399</v>
      </c>
      <c r="D31" s="19">
        <v>9261566</v>
      </c>
      <c r="E31" s="19">
        <v>8860068</v>
      </c>
      <c r="F31" s="19">
        <v>8860068</v>
      </c>
      <c r="G31" s="31">
        <v>9606521</v>
      </c>
      <c r="H31" s="31">
        <v>8916127</v>
      </c>
      <c r="I31" s="122">
        <f t="shared" si="0"/>
        <v>-4.335098405604409</v>
      </c>
      <c r="J31" s="116">
        <f t="shared" si="1"/>
        <v>0.6327152342397335</v>
      </c>
      <c r="K31" s="124">
        <f t="shared" si="2"/>
        <v>-7.186722435728809</v>
      </c>
    </row>
    <row r="32" spans="2:11" ht="12.75">
      <c r="B32" s="15">
        <v>141</v>
      </c>
      <c r="C32" s="78" t="s">
        <v>400</v>
      </c>
      <c r="D32" s="19">
        <v>10481748</v>
      </c>
      <c r="E32" s="19">
        <v>10662911</v>
      </c>
      <c r="F32" s="19">
        <v>10662911</v>
      </c>
      <c r="G32" s="31">
        <v>11600515</v>
      </c>
      <c r="H32" s="31">
        <v>10802578</v>
      </c>
      <c r="I32" s="122">
        <f t="shared" si="0"/>
        <v>1.7283662992088722</v>
      </c>
      <c r="J32" s="116">
        <f t="shared" si="1"/>
        <v>1.3098393112349838</v>
      </c>
      <c r="K32" s="124">
        <f t="shared" si="2"/>
        <v>-6.878461861391494</v>
      </c>
    </row>
    <row r="33" spans="2:11" ht="12.75">
      <c r="B33" s="15">
        <v>142</v>
      </c>
      <c r="C33" s="78" t="s">
        <v>401</v>
      </c>
      <c r="D33" s="19">
        <v>7742639</v>
      </c>
      <c r="E33" s="19">
        <v>7503956</v>
      </c>
      <c r="F33" s="19">
        <v>7503956</v>
      </c>
      <c r="G33" s="31">
        <v>8916381</v>
      </c>
      <c r="H33" s="31">
        <v>8181373</v>
      </c>
      <c r="I33" s="122">
        <f t="shared" si="0"/>
        <v>-3.0827086216986266</v>
      </c>
      <c r="J33" s="116">
        <f t="shared" si="1"/>
        <v>9.02746497980531</v>
      </c>
      <c r="K33" s="124">
        <f t="shared" si="2"/>
        <v>-8.243344469017199</v>
      </c>
    </row>
    <row r="34" spans="2:11" ht="12.75">
      <c r="B34" s="15">
        <v>143</v>
      </c>
      <c r="C34" s="78" t="s">
        <v>402</v>
      </c>
      <c r="D34" s="19">
        <v>6682183</v>
      </c>
      <c r="E34" s="19">
        <v>6951491</v>
      </c>
      <c r="F34" s="19">
        <v>6951491</v>
      </c>
      <c r="G34" s="31">
        <v>7686667</v>
      </c>
      <c r="H34" s="31">
        <v>7123336</v>
      </c>
      <c r="I34" s="122">
        <f t="shared" si="0"/>
        <v>4.030239818334813</v>
      </c>
      <c r="J34" s="116">
        <f t="shared" si="1"/>
        <v>2.4720595912445242</v>
      </c>
      <c r="K34" s="124">
        <f t="shared" si="2"/>
        <v>-7.328677045590759</v>
      </c>
    </row>
    <row r="35" spans="2:11" ht="12.75">
      <c r="B35" s="15">
        <v>144</v>
      </c>
      <c r="C35" s="78" t="s">
        <v>403</v>
      </c>
      <c r="D35" s="19">
        <v>7889027</v>
      </c>
      <c r="E35" s="19">
        <v>7881051</v>
      </c>
      <c r="F35" s="19">
        <v>7881051</v>
      </c>
      <c r="G35" s="31">
        <v>8926259</v>
      </c>
      <c r="H35" s="31">
        <v>8184786</v>
      </c>
      <c r="I35" s="122">
        <f t="shared" si="0"/>
        <v>-0.10110245534715734</v>
      </c>
      <c r="J35" s="116">
        <f t="shared" si="1"/>
        <v>3.8539910476407258</v>
      </c>
      <c r="K35" s="124">
        <f t="shared" si="2"/>
        <v>-8.306648955626317</v>
      </c>
    </row>
    <row r="36" spans="2:11" ht="12.75">
      <c r="B36" s="15">
        <v>145</v>
      </c>
      <c r="C36" s="78" t="s">
        <v>404</v>
      </c>
      <c r="D36" s="19">
        <v>8866400</v>
      </c>
      <c r="E36" s="19">
        <v>8818200</v>
      </c>
      <c r="F36" s="19">
        <v>8818200</v>
      </c>
      <c r="G36" s="31">
        <v>10549637</v>
      </c>
      <c r="H36" s="31">
        <v>9738978</v>
      </c>
      <c r="I36" s="122">
        <f t="shared" si="0"/>
        <v>-0.5436253721916473</v>
      </c>
      <c r="J36" s="116">
        <f t="shared" si="1"/>
        <v>10.441790841668364</v>
      </c>
      <c r="K36" s="124">
        <f t="shared" si="2"/>
        <v>-7.684235959967156</v>
      </c>
    </row>
    <row r="37" spans="2:11" ht="12.75">
      <c r="B37" s="15">
        <v>146</v>
      </c>
      <c r="C37" s="78" t="s">
        <v>405</v>
      </c>
      <c r="D37" s="19">
        <v>9540723</v>
      </c>
      <c r="E37" s="19">
        <v>9330347</v>
      </c>
      <c r="F37" s="19">
        <v>9330347</v>
      </c>
      <c r="G37" s="31">
        <v>11060946</v>
      </c>
      <c r="H37" s="31">
        <v>10287017</v>
      </c>
      <c r="I37" s="122">
        <f t="shared" si="0"/>
        <v>-2.2050320505060284</v>
      </c>
      <c r="J37" s="116">
        <f t="shared" si="1"/>
        <v>10.253316409346835</v>
      </c>
      <c r="K37" s="124">
        <f t="shared" si="2"/>
        <v>-6.996951255344708</v>
      </c>
    </row>
    <row r="38" spans="2:11" ht="12.75">
      <c r="B38" s="15">
        <v>147</v>
      </c>
      <c r="C38" s="78" t="s">
        <v>406</v>
      </c>
      <c r="D38" s="19">
        <v>8088330</v>
      </c>
      <c r="E38" s="19">
        <v>7837576</v>
      </c>
      <c r="F38" s="19">
        <v>7837576</v>
      </c>
      <c r="G38" s="31">
        <v>8487009</v>
      </c>
      <c r="H38" s="31">
        <v>7818205</v>
      </c>
      <c r="I38" s="122">
        <f t="shared" si="0"/>
        <v>-3.1001949722625044</v>
      </c>
      <c r="J38" s="116">
        <f t="shared" si="1"/>
        <v>-0.24715549807746706</v>
      </c>
      <c r="K38" s="124">
        <f t="shared" si="2"/>
        <v>-7.880326272777605</v>
      </c>
    </row>
    <row r="39" spans="2:11" ht="12.75">
      <c r="B39" s="15">
        <v>148</v>
      </c>
      <c r="C39" s="78" t="s">
        <v>407</v>
      </c>
      <c r="D39" s="19">
        <v>14208559</v>
      </c>
      <c r="E39" s="19">
        <v>14014906</v>
      </c>
      <c r="F39" s="19">
        <v>14014906</v>
      </c>
      <c r="G39" s="31">
        <v>16274281</v>
      </c>
      <c r="H39" s="31">
        <v>15035259</v>
      </c>
      <c r="I39" s="122">
        <f t="shared" si="0"/>
        <v>-1.3629320186515748</v>
      </c>
      <c r="J39" s="116">
        <f t="shared" si="1"/>
        <v>7.280484078880023</v>
      </c>
      <c r="K39" s="124">
        <f t="shared" si="2"/>
        <v>-7.613374747554136</v>
      </c>
    </row>
    <row r="40" spans="2:11" ht="12.75">
      <c r="B40" s="15">
        <v>149</v>
      </c>
      <c r="C40" s="78" t="s">
        <v>408</v>
      </c>
      <c r="D40" s="19">
        <v>7179925</v>
      </c>
      <c r="E40" s="19">
        <v>7094372</v>
      </c>
      <c r="F40" s="19">
        <v>7094372</v>
      </c>
      <c r="G40" s="31">
        <v>7748536</v>
      </c>
      <c r="H40" s="31">
        <v>7104450</v>
      </c>
      <c r="I40" s="122">
        <f t="shared" si="0"/>
        <v>-1.1915584076435337</v>
      </c>
      <c r="J40" s="116">
        <f t="shared" si="1"/>
        <v>0.14205626657299852</v>
      </c>
      <c r="K40" s="124">
        <f t="shared" si="2"/>
        <v>-8.312357327887486</v>
      </c>
    </row>
    <row r="41" spans="2:11" ht="12.75">
      <c r="B41" s="15">
        <v>150</v>
      </c>
      <c r="C41" s="78" t="s">
        <v>409</v>
      </c>
      <c r="D41" s="19">
        <v>15915869</v>
      </c>
      <c r="E41" s="19">
        <v>15407148</v>
      </c>
      <c r="F41" s="19">
        <v>15407148</v>
      </c>
      <c r="G41" s="31">
        <v>17941366</v>
      </c>
      <c r="H41" s="31">
        <v>16794350</v>
      </c>
      <c r="I41" s="122">
        <f t="shared" si="0"/>
        <v>-3.196313063396039</v>
      </c>
      <c r="J41" s="116">
        <f t="shared" si="1"/>
        <v>9.003626109128039</v>
      </c>
      <c r="K41" s="124">
        <f t="shared" si="2"/>
        <v>-6.393136397752541</v>
      </c>
    </row>
    <row r="42" spans="2:11" ht="12.75">
      <c r="B42" s="15">
        <v>151</v>
      </c>
      <c r="C42" s="78" t="s">
        <v>410</v>
      </c>
      <c r="D42" s="19">
        <v>8818371</v>
      </c>
      <c r="E42" s="19">
        <v>8490974</v>
      </c>
      <c r="F42" s="19">
        <v>8490974</v>
      </c>
      <c r="G42" s="31">
        <v>9156743</v>
      </c>
      <c r="H42" s="31">
        <v>8430279</v>
      </c>
      <c r="I42" s="122">
        <f t="shared" si="0"/>
        <v>-3.7126698343719067</v>
      </c>
      <c r="J42" s="116">
        <f t="shared" si="1"/>
        <v>-0.7148178760175261</v>
      </c>
      <c r="K42" s="124">
        <f t="shared" si="2"/>
        <v>-7.933650644120949</v>
      </c>
    </row>
    <row r="43" spans="2:11" ht="12.75">
      <c r="B43" s="15">
        <v>152</v>
      </c>
      <c r="C43" s="78" t="s">
        <v>411</v>
      </c>
      <c r="D43" s="19">
        <v>7286826</v>
      </c>
      <c r="E43" s="19">
        <v>7060108</v>
      </c>
      <c r="F43" s="19">
        <v>7060108</v>
      </c>
      <c r="G43" s="31">
        <v>7761924</v>
      </c>
      <c r="H43" s="31">
        <v>7093927</v>
      </c>
      <c r="I43" s="122">
        <f t="shared" si="0"/>
        <v>-3.11134093225226</v>
      </c>
      <c r="J43" s="116">
        <f t="shared" si="1"/>
        <v>0.47901533517618056</v>
      </c>
      <c r="K43" s="124">
        <f t="shared" si="2"/>
        <v>-8.606074988623957</v>
      </c>
    </row>
    <row r="44" spans="2:11" ht="25.5" customHeight="1">
      <c r="B44" s="15">
        <v>153</v>
      </c>
      <c r="C44" s="78" t="s">
        <v>415</v>
      </c>
      <c r="D44" s="19">
        <v>29104179</v>
      </c>
      <c r="E44" s="19">
        <v>27194864</v>
      </c>
      <c r="F44" s="19">
        <v>27194864</v>
      </c>
      <c r="G44" s="31">
        <v>26845609</v>
      </c>
      <c r="H44" s="31">
        <v>25394825</v>
      </c>
      <c r="I44" s="122">
        <f t="shared" si="0"/>
        <v>-6.5602778212709545</v>
      </c>
      <c r="J44" s="116">
        <f t="shared" si="1"/>
        <v>-6.619040271721898</v>
      </c>
      <c r="K44" s="124">
        <f t="shared" si="2"/>
        <v>-5.404176154096563</v>
      </c>
    </row>
    <row r="45" spans="2:11" ht="24">
      <c r="B45" s="15">
        <v>200</v>
      </c>
      <c r="C45" s="78" t="s">
        <v>416</v>
      </c>
      <c r="D45" s="19">
        <v>13701534</v>
      </c>
      <c r="E45" s="19">
        <v>13179166</v>
      </c>
      <c r="F45" s="19">
        <v>13179166</v>
      </c>
      <c r="G45" s="31">
        <v>13771569</v>
      </c>
      <c r="H45" s="31">
        <v>12538238</v>
      </c>
      <c r="I45" s="122">
        <f t="shared" si="0"/>
        <v>-3.812478223241278</v>
      </c>
      <c r="J45" s="116">
        <f t="shared" si="1"/>
        <v>-4.863190887799728</v>
      </c>
      <c r="K45" s="124">
        <f t="shared" si="2"/>
        <v>-8.955631707614431</v>
      </c>
    </row>
    <row r="46" spans="2:11" ht="24">
      <c r="B46" s="15">
        <v>210</v>
      </c>
      <c r="C46" s="78" t="s">
        <v>417</v>
      </c>
      <c r="D46" s="19">
        <v>25878303</v>
      </c>
      <c r="E46" s="19">
        <v>29316730</v>
      </c>
      <c r="F46" s="19">
        <v>29316730</v>
      </c>
      <c r="G46" s="31">
        <v>35973035</v>
      </c>
      <c r="H46" s="31">
        <v>34204348</v>
      </c>
      <c r="I46" s="122">
        <f t="shared" si="0"/>
        <v>13.286910660254648</v>
      </c>
      <c r="J46" s="116">
        <f t="shared" si="1"/>
        <v>16.67177069202466</v>
      </c>
      <c r="K46" s="124">
        <f t="shared" si="2"/>
        <v>-4.916702190960532</v>
      </c>
    </row>
    <row r="47" spans="2:11" ht="24">
      <c r="B47" s="15">
        <v>211</v>
      </c>
      <c r="C47" s="78" t="s">
        <v>145</v>
      </c>
      <c r="D47" s="19">
        <v>16758008</v>
      </c>
      <c r="E47" s="19">
        <v>15341165</v>
      </c>
      <c r="F47" s="19">
        <v>15341165</v>
      </c>
      <c r="G47" s="31">
        <v>16799351</v>
      </c>
      <c r="H47" s="31">
        <v>15792946</v>
      </c>
      <c r="I47" s="122">
        <f t="shared" si="0"/>
        <v>-8.45472206481821</v>
      </c>
      <c r="J47" s="116">
        <f t="shared" si="1"/>
        <v>2.944893689625272</v>
      </c>
      <c r="K47" s="124">
        <f t="shared" si="2"/>
        <v>-5.9907373802714154</v>
      </c>
    </row>
    <row r="48" spans="2:11" ht="12.75">
      <c r="B48" s="15">
        <v>212</v>
      </c>
      <c r="C48" s="78" t="s">
        <v>293</v>
      </c>
      <c r="D48" s="19">
        <v>29601933</v>
      </c>
      <c r="E48" s="19">
        <v>26795385</v>
      </c>
      <c r="F48" s="19">
        <v>26795385</v>
      </c>
      <c r="G48" s="31">
        <v>37248429</v>
      </c>
      <c r="H48" s="31">
        <v>35197356</v>
      </c>
      <c r="I48" s="122">
        <f t="shared" si="0"/>
        <v>-9.480961935830335</v>
      </c>
      <c r="J48" s="116">
        <f t="shared" si="1"/>
        <v>31.356037616179044</v>
      </c>
      <c r="K48" s="124">
        <f t="shared" si="2"/>
        <v>-5.506468474146919</v>
      </c>
    </row>
    <row r="49" spans="2:11" ht="24">
      <c r="B49" s="15">
        <v>213</v>
      </c>
      <c r="C49" s="78" t="s">
        <v>146</v>
      </c>
      <c r="D49" s="19">
        <v>30012407</v>
      </c>
      <c r="E49" s="19">
        <v>27191473</v>
      </c>
      <c r="F49" s="19">
        <v>27191473</v>
      </c>
      <c r="G49" s="31">
        <v>41767144</v>
      </c>
      <c r="H49" s="31">
        <v>40226196</v>
      </c>
      <c r="I49" s="122">
        <f t="shared" si="0"/>
        <v>-9.399226126714865</v>
      </c>
      <c r="J49" s="116">
        <f t="shared" si="1"/>
        <v>47.93680357073704</v>
      </c>
      <c r="K49" s="124">
        <f t="shared" si="2"/>
        <v>-3.689378426257728</v>
      </c>
    </row>
    <row r="50" spans="2:11" ht="12.75" customHeight="1">
      <c r="B50" s="15">
        <v>300</v>
      </c>
      <c r="C50" s="78" t="s">
        <v>418</v>
      </c>
      <c r="D50" s="19">
        <v>34913090</v>
      </c>
      <c r="E50" s="19">
        <v>35162453</v>
      </c>
      <c r="F50" s="19">
        <v>35162453</v>
      </c>
      <c r="G50" s="31">
        <v>23389154</v>
      </c>
      <c r="H50" s="31">
        <v>21909247</v>
      </c>
      <c r="I50" s="122">
        <f t="shared" si="0"/>
        <v>0.714239272433348</v>
      </c>
      <c r="J50" s="116">
        <f t="shared" si="1"/>
        <v>-37.69135788108981</v>
      </c>
      <c r="K50" s="124">
        <f t="shared" si="2"/>
        <v>-6.327321629504001</v>
      </c>
    </row>
    <row r="51" spans="2:11" ht="12.75">
      <c r="B51" s="15">
        <v>310</v>
      </c>
      <c r="C51" s="78" t="s">
        <v>412</v>
      </c>
      <c r="D51" s="19">
        <v>1123226408</v>
      </c>
      <c r="E51" s="19">
        <v>1110049890</v>
      </c>
      <c r="F51" s="19">
        <v>1110049890</v>
      </c>
      <c r="G51" s="31">
        <v>1102473210</v>
      </c>
      <c r="H51" s="31">
        <v>1150399284</v>
      </c>
      <c r="I51" s="122">
        <f t="shared" si="0"/>
        <v>-1.1730954601986143</v>
      </c>
      <c r="J51" s="116">
        <f t="shared" si="1"/>
        <v>3.6349171657500845</v>
      </c>
      <c r="K51" s="124">
        <f t="shared" si="2"/>
        <v>4.347141823065259</v>
      </c>
    </row>
    <row r="52" spans="2:11" ht="12.75">
      <c r="B52" s="15">
        <v>311</v>
      </c>
      <c r="C52" s="78" t="s">
        <v>419</v>
      </c>
      <c r="D52" s="19">
        <v>30909038</v>
      </c>
      <c r="E52" s="19">
        <v>30714904</v>
      </c>
      <c r="F52" s="19">
        <v>30714904</v>
      </c>
      <c r="G52" s="31">
        <v>51725238</v>
      </c>
      <c r="H52" s="31">
        <v>50472394</v>
      </c>
      <c r="I52" s="122">
        <f t="shared" si="0"/>
        <v>-0.6280816633633224</v>
      </c>
      <c r="J52" s="116">
        <f t="shared" si="1"/>
        <v>64.32541674230856</v>
      </c>
      <c r="K52" s="124">
        <f t="shared" si="2"/>
        <v>-2.4221135531556137</v>
      </c>
    </row>
    <row r="53" spans="2:11" ht="24">
      <c r="B53" s="15">
        <v>312</v>
      </c>
      <c r="C53" s="78" t="s">
        <v>610</v>
      </c>
      <c r="D53" s="19">
        <v>75930089</v>
      </c>
      <c r="E53" s="19">
        <v>70470319</v>
      </c>
      <c r="F53" s="19">
        <v>70470319</v>
      </c>
      <c r="G53" s="31">
        <v>81499303</v>
      </c>
      <c r="H53" s="31">
        <v>80250092</v>
      </c>
      <c r="I53" s="122">
        <f t="shared" si="0"/>
        <v>-7.19052232376548</v>
      </c>
      <c r="J53" s="116">
        <f t="shared" si="1"/>
        <v>13.877861117671397</v>
      </c>
      <c r="K53" s="124">
        <f t="shared" si="2"/>
        <v>-1.5327873417518623</v>
      </c>
    </row>
    <row r="54" spans="2:11" ht="24">
      <c r="B54" s="15">
        <v>400</v>
      </c>
      <c r="C54" s="78" t="s">
        <v>420</v>
      </c>
      <c r="D54" s="19">
        <v>19362190</v>
      </c>
      <c r="E54" s="19">
        <v>17715079</v>
      </c>
      <c r="F54" s="19">
        <v>17715079</v>
      </c>
      <c r="G54" s="31">
        <v>19141197</v>
      </c>
      <c r="H54" s="31">
        <v>17382894</v>
      </c>
      <c r="I54" s="122">
        <f t="shared" si="0"/>
        <v>-8.506842459453189</v>
      </c>
      <c r="J54" s="116">
        <f t="shared" si="1"/>
        <v>-1.8751539295986164</v>
      </c>
      <c r="K54" s="124">
        <f t="shared" si="2"/>
        <v>-9.185961567607293</v>
      </c>
    </row>
    <row r="55" spans="2:11" ht="12.75">
      <c r="B55" s="15">
        <v>410</v>
      </c>
      <c r="C55" s="78" t="s">
        <v>147</v>
      </c>
      <c r="D55" s="19">
        <v>38469804</v>
      </c>
      <c r="E55" s="19">
        <v>27475450</v>
      </c>
      <c r="F55" s="19">
        <v>27475450</v>
      </c>
      <c r="G55" s="31">
        <v>86177144</v>
      </c>
      <c r="H55" s="31">
        <v>84924541</v>
      </c>
      <c r="I55" s="122">
        <f t="shared" si="0"/>
        <v>-28.57917862019781</v>
      </c>
      <c r="J55" s="116">
        <f t="shared" si="1"/>
        <v>209.09244798538333</v>
      </c>
      <c r="K55" s="124">
        <f t="shared" si="2"/>
        <v>-1.4535211331672793</v>
      </c>
    </row>
    <row r="56" spans="2:11" ht="12.75">
      <c r="B56" s="15">
        <v>411</v>
      </c>
      <c r="C56" s="78" t="s">
        <v>421</v>
      </c>
      <c r="D56" s="19">
        <v>227818826</v>
      </c>
      <c r="E56" s="19">
        <v>225827968</v>
      </c>
      <c r="F56" s="19">
        <v>225827968</v>
      </c>
      <c r="G56" s="31">
        <v>161161994</v>
      </c>
      <c r="H56" s="31">
        <v>159793572</v>
      </c>
      <c r="I56" s="122">
        <f t="shared" si="0"/>
        <v>-0.8738777365133066</v>
      </c>
      <c r="J56" s="116">
        <f t="shared" si="1"/>
        <v>-29.24101765818483</v>
      </c>
      <c r="K56" s="124">
        <f t="shared" si="2"/>
        <v>-0.8490972133293417</v>
      </c>
    </row>
    <row r="57" spans="2:11" ht="12.75">
      <c r="B57" s="15">
        <v>412</v>
      </c>
      <c r="C57" s="78" t="s">
        <v>423</v>
      </c>
      <c r="D57" s="19">
        <v>37686087</v>
      </c>
      <c r="E57" s="19">
        <v>33608016</v>
      </c>
      <c r="F57" s="19">
        <v>33608016</v>
      </c>
      <c r="G57" s="31">
        <v>19809204</v>
      </c>
      <c r="H57" s="31">
        <v>18884870</v>
      </c>
      <c r="I57" s="122">
        <f t="shared" si="0"/>
        <v>-10.821157951474236</v>
      </c>
      <c r="J57" s="116">
        <f t="shared" si="1"/>
        <v>-43.80843546372984</v>
      </c>
      <c r="K57" s="124">
        <f t="shared" si="2"/>
        <v>-4.66618446657423</v>
      </c>
    </row>
    <row r="58" spans="2:11" ht="12.75">
      <c r="B58" s="15">
        <v>500</v>
      </c>
      <c r="C58" s="78" t="s">
        <v>374</v>
      </c>
      <c r="D58" s="19">
        <v>89721549</v>
      </c>
      <c r="E58" s="19">
        <v>180421449</v>
      </c>
      <c r="F58" s="19">
        <v>180421449</v>
      </c>
      <c r="G58" s="31">
        <v>78054133</v>
      </c>
      <c r="H58" s="31">
        <v>73708237</v>
      </c>
      <c r="I58" s="122">
        <f t="shared" si="0"/>
        <v>101.09043034912384</v>
      </c>
      <c r="J58" s="116">
        <f t="shared" si="1"/>
        <v>-59.146632837429436</v>
      </c>
      <c r="K58" s="124">
        <f t="shared" si="2"/>
        <v>-5.5677974156730485</v>
      </c>
    </row>
    <row r="59" spans="2:11" ht="12.75">
      <c r="B59" s="15">
        <v>510</v>
      </c>
      <c r="C59" s="78" t="s">
        <v>424</v>
      </c>
      <c r="D59" s="19">
        <v>77882823</v>
      </c>
      <c r="E59" s="19">
        <v>74683117</v>
      </c>
      <c r="F59" s="19">
        <v>74683117</v>
      </c>
      <c r="G59" s="31">
        <v>139334833</v>
      </c>
      <c r="H59" s="31">
        <v>134746134</v>
      </c>
      <c r="I59" s="122">
        <f t="shared" si="0"/>
        <v>-4.108359040863219</v>
      </c>
      <c r="J59" s="116">
        <f t="shared" si="1"/>
        <v>80.42382189270434</v>
      </c>
      <c r="K59" s="124">
        <f t="shared" si="2"/>
        <v>-3.293289194956728</v>
      </c>
    </row>
    <row r="60" spans="2:11" ht="24.75" customHeight="1">
      <c r="B60" s="15">
        <v>511</v>
      </c>
      <c r="C60" s="78" t="s">
        <v>611</v>
      </c>
      <c r="D60" s="19">
        <v>26095726</v>
      </c>
      <c r="E60" s="19">
        <v>30692408</v>
      </c>
      <c r="F60" s="19">
        <v>30692408</v>
      </c>
      <c r="G60" s="31">
        <v>19959739</v>
      </c>
      <c r="H60" s="31">
        <v>18210550</v>
      </c>
      <c r="I60" s="122">
        <f t="shared" si="0"/>
        <v>17.614692919445886</v>
      </c>
      <c r="J60" s="116">
        <f t="shared" si="1"/>
        <v>-40.6675748608581</v>
      </c>
      <c r="K60" s="124">
        <f t="shared" si="2"/>
        <v>-8.763586537880075</v>
      </c>
    </row>
    <row r="61" spans="2:11" ht="24">
      <c r="B61" s="15">
        <v>512</v>
      </c>
      <c r="C61" s="78" t="s">
        <v>301</v>
      </c>
      <c r="D61" s="19">
        <v>59945822</v>
      </c>
      <c r="E61" s="19">
        <v>53545567</v>
      </c>
      <c r="F61" s="19">
        <v>53545567</v>
      </c>
      <c r="G61" s="31">
        <v>63727599</v>
      </c>
      <c r="H61" s="31">
        <v>61184149</v>
      </c>
      <c r="I61" s="122">
        <f t="shared" si="0"/>
        <v>-10.676732400132904</v>
      </c>
      <c r="J61" s="116">
        <f t="shared" si="1"/>
        <v>14.265573095901662</v>
      </c>
      <c r="K61" s="124">
        <f t="shared" si="2"/>
        <v>-3.991127925594684</v>
      </c>
    </row>
    <row r="62" spans="2:11" ht="24">
      <c r="B62" s="15">
        <v>513</v>
      </c>
      <c r="C62" s="78" t="s">
        <v>612</v>
      </c>
      <c r="D62" s="19">
        <v>29433955</v>
      </c>
      <c r="E62" s="19">
        <v>34259984</v>
      </c>
      <c r="F62" s="19">
        <v>34259984</v>
      </c>
      <c r="G62" s="31">
        <v>22870572</v>
      </c>
      <c r="H62" s="31">
        <v>20802019</v>
      </c>
      <c r="I62" s="122">
        <f t="shared" si="0"/>
        <v>16.396128213147023</v>
      </c>
      <c r="J62" s="116">
        <f t="shared" si="1"/>
        <v>-39.28187765645191</v>
      </c>
      <c r="K62" s="124">
        <f t="shared" si="2"/>
        <v>-9.044605443186992</v>
      </c>
    </row>
    <row r="63" spans="2:11" ht="24">
      <c r="B63" s="15"/>
      <c r="C63" s="7" t="s">
        <v>437</v>
      </c>
      <c r="D63" s="25">
        <f>SUM(D64)</f>
        <v>158886374</v>
      </c>
      <c r="E63" s="25">
        <f>SUM(E64)</f>
        <v>152413283</v>
      </c>
      <c r="F63" s="25">
        <f>SUM(F64)</f>
        <v>152413283</v>
      </c>
      <c r="G63" s="25">
        <f>SUM(G64)</f>
        <v>170385900</v>
      </c>
      <c r="H63" s="25">
        <v>173082413</v>
      </c>
      <c r="I63" s="125">
        <f t="shared" si="0"/>
        <v>-4.074037840400335</v>
      </c>
      <c r="J63" s="117">
        <f t="shared" si="1"/>
        <v>13.561239278600157</v>
      </c>
      <c r="K63" s="127">
        <f t="shared" si="2"/>
        <v>1.5825916346364322</v>
      </c>
    </row>
    <row r="64" spans="2:11" ht="27.75" customHeight="1">
      <c r="B64" s="15" t="s">
        <v>425</v>
      </c>
      <c r="C64" s="78" t="s">
        <v>426</v>
      </c>
      <c r="D64" s="19">
        <v>158886374</v>
      </c>
      <c r="E64" s="19">
        <v>152413283</v>
      </c>
      <c r="F64" s="19">
        <v>152413283</v>
      </c>
      <c r="G64" s="31">
        <v>170385900</v>
      </c>
      <c r="H64" s="31">
        <v>157231477</v>
      </c>
      <c r="I64" s="122">
        <f t="shared" si="0"/>
        <v>-4.074037840400335</v>
      </c>
      <c r="J64" s="116">
        <f t="shared" si="1"/>
        <v>3.1612690870256976</v>
      </c>
      <c r="K64" s="124">
        <f t="shared" si="2"/>
        <v>-7.720370640997876</v>
      </c>
    </row>
    <row r="65" spans="2:11" ht="27.75" customHeight="1">
      <c r="B65" s="15" t="s">
        <v>1091</v>
      </c>
      <c r="C65" s="78" t="s">
        <v>428</v>
      </c>
      <c r="D65" s="19"/>
      <c r="E65" s="19"/>
      <c r="F65" s="19"/>
      <c r="G65" s="31"/>
      <c r="H65" s="31">
        <v>15850936</v>
      </c>
      <c r="I65" s="122" t="e">
        <f t="shared" si="0"/>
        <v>#DIV/0!</v>
      </c>
      <c r="J65" s="116" t="e">
        <f t="shared" si="1"/>
        <v>#DIV/0!</v>
      </c>
      <c r="K65" s="124" t="e">
        <f t="shared" si="2"/>
        <v>#DIV/0!</v>
      </c>
    </row>
    <row r="66" spans="2:11" ht="12.75">
      <c r="B66" s="15"/>
      <c r="C66" s="7" t="s">
        <v>1142</v>
      </c>
      <c r="D66" s="25">
        <f>SUM(D67:D68)</f>
        <v>47520126</v>
      </c>
      <c r="E66" s="25">
        <f>SUM(E67:E68)</f>
        <v>47230361</v>
      </c>
      <c r="F66" s="25">
        <f>SUM(F67:F68)</f>
        <v>47230361</v>
      </c>
      <c r="G66" s="25">
        <f>SUM(G67:G68)</f>
        <v>51269249</v>
      </c>
      <c r="H66" s="25">
        <f>SUM(H67:H68)</f>
        <v>32961878</v>
      </c>
      <c r="I66" s="125">
        <f t="shared" si="0"/>
        <v>-0.6097732148269142</v>
      </c>
      <c r="J66" s="117">
        <f t="shared" si="1"/>
        <v>-30.210404277875412</v>
      </c>
      <c r="K66" s="127">
        <f t="shared" si="2"/>
        <v>-35.70828782766059</v>
      </c>
    </row>
    <row r="67" spans="2:11" ht="25.5" customHeight="1">
      <c r="B67" s="15" t="s">
        <v>427</v>
      </c>
      <c r="C67" s="78" t="s">
        <v>428</v>
      </c>
      <c r="D67" s="19">
        <v>15245321</v>
      </c>
      <c r="E67" s="19">
        <v>15243902</v>
      </c>
      <c r="F67" s="19">
        <v>31986459</v>
      </c>
      <c r="G67" s="31">
        <v>16184812</v>
      </c>
      <c r="H67" s="31"/>
      <c r="I67" s="122">
        <f t="shared" si="0"/>
        <v>109.81164647172727</v>
      </c>
      <c r="J67" s="116">
        <f t="shared" si="1"/>
        <v>-100</v>
      </c>
      <c r="K67" s="124">
        <f t="shared" si="2"/>
        <v>-100</v>
      </c>
    </row>
    <row r="68" spans="1:11" ht="15" customHeight="1">
      <c r="A68" t="s">
        <v>291</v>
      </c>
      <c r="B68" s="15" t="s">
        <v>429</v>
      </c>
      <c r="C68" s="78" t="s">
        <v>609</v>
      </c>
      <c r="D68" s="19">
        <v>32274805</v>
      </c>
      <c r="E68" s="19">
        <v>31986459</v>
      </c>
      <c r="F68" s="19">
        <v>15243902</v>
      </c>
      <c r="G68" s="31">
        <v>35084437</v>
      </c>
      <c r="H68" s="31">
        <v>32961878</v>
      </c>
      <c r="I68" s="122">
        <f t="shared" si="0"/>
        <v>-52.76841486726256</v>
      </c>
      <c r="J68" s="116">
        <f t="shared" si="1"/>
        <v>116.22992590742184</v>
      </c>
      <c r="K68" s="124">
        <f t="shared" si="2"/>
        <v>-6.0498590870932345</v>
      </c>
    </row>
    <row r="69" spans="2:11" ht="13.5" thickBot="1">
      <c r="B69" s="177" t="s">
        <v>616</v>
      </c>
      <c r="C69" s="178"/>
      <c r="D69" s="21">
        <f>D5+D63+D66</f>
        <v>3262139500</v>
      </c>
      <c r="E69" s="21">
        <f>E5+E63+E66</f>
        <v>3284715603</v>
      </c>
      <c r="F69" s="21">
        <f>F5+F63+F66</f>
        <v>3234715603</v>
      </c>
      <c r="G69" s="21">
        <f>G5+G63+G66</f>
        <v>3529546500</v>
      </c>
      <c r="H69" s="21">
        <f>H5+H63+H66</f>
        <v>3419546500</v>
      </c>
      <c r="I69" s="125">
        <f t="shared" si="0"/>
        <v>-0.8406721110485904</v>
      </c>
      <c r="J69" s="117">
        <f t="shared" si="1"/>
        <v>5.713976735036019</v>
      </c>
      <c r="K69" s="127">
        <f>((H69/G69)-1)*100</f>
        <v>-3.1165476924585045</v>
      </c>
    </row>
    <row r="70" spans="2:11" ht="23.25" customHeight="1">
      <c r="B70" s="202" t="s">
        <v>617</v>
      </c>
      <c r="C70" s="202"/>
      <c r="D70" s="202"/>
      <c r="E70" s="202"/>
      <c r="F70" s="202"/>
      <c r="G70" s="202"/>
      <c r="H70" s="202"/>
      <c r="I70" s="202"/>
      <c r="J70" s="202"/>
      <c r="K70" s="202"/>
    </row>
    <row r="71" spans="2:11" ht="12.75">
      <c r="B71" s="186" t="s">
        <v>848</v>
      </c>
      <c r="C71" s="186"/>
      <c r="D71" s="186"/>
      <c r="E71" s="186"/>
      <c r="F71" s="186"/>
      <c r="G71" s="186"/>
      <c r="H71" s="186"/>
      <c r="I71" s="186"/>
      <c r="J71" s="186"/>
      <c r="K71" s="186"/>
    </row>
    <row r="72" spans="2:11" ht="12.75">
      <c r="B72" s="173" t="s">
        <v>1006</v>
      </c>
      <c r="C72" s="173"/>
      <c r="D72" s="173"/>
      <c r="E72" s="173"/>
      <c r="F72" s="173"/>
      <c r="G72" s="173"/>
      <c r="H72" s="173"/>
      <c r="I72" s="173"/>
      <c r="J72" s="173"/>
      <c r="K72" s="173"/>
    </row>
  </sheetData>
  <sheetProtection/>
  <mergeCells count="9">
    <mergeCell ref="B2:K2"/>
    <mergeCell ref="B3:B4"/>
    <mergeCell ref="C3:C4"/>
    <mergeCell ref="B70:K70"/>
    <mergeCell ref="B71:K71"/>
    <mergeCell ref="B72:K72"/>
    <mergeCell ref="B69:C69"/>
    <mergeCell ref="D4:H4"/>
    <mergeCell ref="I4:K4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K47"/>
  <sheetViews>
    <sheetView zoomScalePageLayoutView="0" workbookViewId="0" topLeftCell="A16">
      <selection activeCell="H38" sqref="H38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42.00390625" style="2" customWidth="1"/>
    <col min="4" max="8" width="14.8515625" style="0" bestFit="1" customWidth="1"/>
    <col min="9" max="9" width="13.28125" style="0" customWidth="1"/>
  </cols>
  <sheetData>
    <row r="1" ht="13.5" thickBot="1"/>
    <row r="2" spans="2:11" ht="13.5" thickBot="1">
      <c r="B2" s="170" t="s">
        <v>150</v>
      </c>
      <c r="C2" s="171"/>
      <c r="D2" s="171"/>
      <c r="E2" s="171"/>
      <c r="F2" s="171"/>
      <c r="G2" s="171"/>
      <c r="H2" s="171"/>
      <c r="I2" s="171"/>
      <c r="J2" s="171"/>
      <c r="K2" s="172"/>
    </row>
    <row r="3" spans="2:11" ht="36.75" thickBot="1">
      <c r="B3" s="201" t="s">
        <v>618</v>
      </c>
      <c r="C3" s="201" t="s">
        <v>38</v>
      </c>
      <c r="D3" s="131" t="s">
        <v>845</v>
      </c>
      <c r="E3" s="53" t="s">
        <v>846</v>
      </c>
      <c r="F3" s="53" t="s">
        <v>847</v>
      </c>
      <c r="G3" s="53" t="s">
        <v>844</v>
      </c>
      <c r="H3" s="53" t="s">
        <v>469</v>
      </c>
      <c r="I3" s="104" t="s">
        <v>34</v>
      </c>
      <c r="J3" s="53" t="s">
        <v>35</v>
      </c>
      <c r="K3" s="53" t="s">
        <v>36</v>
      </c>
    </row>
    <row r="4" spans="2:11" ht="13.5" thickBot="1">
      <c r="B4" s="198"/>
      <c r="C4" s="198"/>
      <c r="D4" s="190" t="s">
        <v>32</v>
      </c>
      <c r="E4" s="191"/>
      <c r="F4" s="191"/>
      <c r="G4" s="191"/>
      <c r="H4" s="192"/>
      <c r="I4" s="190" t="s">
        <v>33</v>
      </c>
      <c r="J4" s="191"/>
      <c r="K4" s="192"/>
    </row>
    <row r="5" spans="2:11" ht="12.75">
      <c r="B5" s="64"/>
      <c r="C5" s="65" t="s">
        <v>422</v>
      </c>
      <c r="D5" s="50">
        <f>SUM(D6:D33)</f>
        <v>2933054917</v>
      </c>
      <c r="E5" s="50">
        <f>SUM(E6:E33)</f>
        <v>2831480799</v>
      </c>
      <c r="F5" s="50">
        <f>SUM(F6:F33)</f>
        <v>3548980799</v>
      </c>
      <c r="G5" s="50">
        <f>SUM(G6:G33)</f>
        <v>3399510898</v>
      </c>
      <c r="H5" s="50">
        <f>SUM(H6:H33)</f>
        <v>3960621137</v>
      </c>
      <c r="I5" s="119">
        <f>((F5/D5)-1)*100</f>
        <v>20.999466407195122</v>
      </c>
      <c r="J5" s="115">
        <f>((H5/F5)-1)*100</f>
        <v>11.598832490612176</v>
      </c>
      <c r="K5" s="121">
        <f>((H5/G5)-1)*100</f>
        <v>16.50561671474895</v>
      </c>
    </row>
    <row r="6" spans="2:11" ht="12.75">
      <c r="B6" s="15">
        <v>100</v>
      </c>
      <c r="C6" s="78" t="s">
        <v>292</v>
      </c>
      <c r="D6" s="19">
        <v>43249089</v>
      </c>
      <c r="E6" s="19">
        <v>43683266</v>
      </c>
      <c r="F6" s="19">
        <v>43683266</v>
      </c>
      <c r="G6" s="31">
        <v>55619602</v>
      </c>
      <c r="H6" s="31">
        <v>54764602</v>
      </c>
      <c r="I6" s="122">
        <f aca="true" t="shared" si="0" ref="I6:I38">((F6/D6)-1)*100</f>
        <v>1.003898602349751</v>
      </c>
      <c r="J6" s="116">
        <f aca="true" t="shared" si="1" ref="J6:J38">((H6/F6)-1)*100</f>
        <v>25.367462222261494</v>
      </c>
      <c r="K6" s="124">
        <f aca="true" t="shared" si="2" ref="K6:K38">((H6/G6)-1)*100</f>
        <v>-1.5372278284191965</v>
      </c>
    </row>
    <row r="7" spans="2:11" ht="12.75">
      <c r="B7" s="15">
        <v>110</v>
      </c>
      <c r="C7" s="78" t="s">
        <v>293</v>
      </c>
      <c r="D7" s="19">
        <v>193362828</v>
      </c>
      <c r="E7" s="19">
        <v>209290071</v>
      </c>
      <c r="F7" s="19">
        <v>209290071</v>
      </c>
      <c r="G7" s="31">
        <v>204791491</v>
      </c>
      <c r="H7" s="31">
        <v>198560918</v>
      </c>
      <c r="I7" s="122">
        <f t="shared" si="0"/>
        <v>8.236972516765228</v>
      </c>
      <c r="J7" s="116">
        <f t="shared" si="1"/>
        <v>-5.126451029776757</v>
      </c>
      <c r="K7" s="124">
        <f t="shared" si="2"/>
        <v>-3.0423983777724484</v>
      </c>
    </row>
    <row r="8" spans="2:11" ht="12.75">
      <c r="B8" s="15">
        <v>111</v>
      </c>
      <c r="C8" s="78" t="s">
        <v>613</v>
      </c>
      <c r="D8" s="19">
        <v>24705758</v>
      </c>
      <c r="E8" s="19">
        <v>25735156</v>
      </c>
      <c r="F8" s="19">
        <v>25735156</v>
      </c>
      <c r="G8" s="31">
        <v>25518529</v>
      </c>
      <c r="H8" s="31">
        <v>25173529</v>
      </c>
      <c r="I8" s="122">
        <f t="shared" si="0"/>
        <v>4.166631924428299</v>
      </c>
      <c r="J8" s="116">
        <f t="shared" si="1"/>
        <v>-2.1823337694164335</v>
      </c>
      <c r="K8" s="124">
        <f t="shared" si="2"/>
        <v>-1.3519588060894927</v>
      </c>
    </row>
    <row r="9" spans="2:11" ht="12.75">
      <c r="B9" s="15">
        <v>112</v>
      </c>
      <c r="C9" s="78" t="s">
        <v>614</v>
      </c>
      <c r="D9" s="19">
        <v>11076996</v>
      </c>
      <c r="E9" s="19">
        <v>17970675</v>
      </c>
      <c r="F9" s="19">
        <v>17970675</v>
      </c>
      <c r="G9" s="31">
        <v>11391987</v>
      </c>
      <c r="H9" s="31">
        <v>11016987</v>
      </c>
      <c r="I9" s="122">
        <f t="shared" si="0"/>
        <v>62.234192374900196</v>
      </c>
      <c r="J9" s="116">
        <f t="shared" si="1"/>
        <v>-38.69464001769549</v>
      </c>
      <c r="K9" s="124">
        <f t="shared" si="2"/>
        <v>-3.2917874642939826</v>
      </c>
    </row>
    <row r="10" spans="2:11" ht="12.75">
      <c r="B10" s="15">
        <v>160</v>
      </c>
      <c r="C10" s="78" t="s">
        <v>615</v>
      </c>
      <c r="D10" s="19">
        <v>14338670</v>
      </c>
      <c r="E10" s="19">
        <v>14621391</v>
      </c>
      <c r="F10" s="19">
        <v>14621391</v>
      </c>
      <c r="G10" s="31">
        <v>15277379</v>
      </c>
      <c r="H10" s="31">
        <v>14722379</v>
      </c>
      <c r="I10" s="122">
        <f t="shared" si="0"/>
        <v>1.971737964539244</v>
      </c>
      <c r="J10" s="116">
        <f t="shared" si="1"/>
        <v>0.6906866795368449</v>
      </c>
      <c r="K10" s="124">
        <f t="shared" si="2"/>
        <v>-3.6328220959891078</v>
      </c>
    </row>
    <row r="11" spans="2:11" ht="12.75">
      <c r="B11" s="15">
        <v>161</v>
      </c>
      <c r="C11" s="78" t="s">
        <v>619</v>
      </c>
      <c r="D11" s="19">
        <v>7515346</v>
      </c>
      <c r="E11" s="19">
        <v>8621850</v>
      </c>
      <c r="F11" s="19">
        <v>8621850</v>
      </c>
      <c r="G11" s="31">
        <v>7855067</v>
      </c>
      <c r="H11" s="31">
        <v>7562567</v>
      </c>
      <c r="I11" s="122">
        <f t="shared" si="0"/>
        <v>14.72326091173979</v>
      </c>
      <c r="J11" s="116">
        <f t="shared" si="1"/>
        <v>-12.286029100483075</v>
      </c>
      <c r="K11" s="124">
        <f t="shared" si="2"/>
        <v>-3.7237110771938697</v>
      </c>
    </row>
    <row r="12" spans="2:11" ht="12.75">
      <c r="B12" s="15">
        <v>162</v>
      </c>
      <c r="C12" s="78" t="s">
        <v>620</v>
      </c>
      <c r="D12" s="19">
        <v>11968394</v>
      </c>
      <c r="E12" s="19">
        <v>13319900</v>
      </c>
      <c r="F12" s="19">
        <v>13319900</v>
      </c>
      <c r="G12" s="31">
        <v>12842039</v>
      </c>
      <c r="H12" s="31">
        <v>12354539</v>
      </c>
      <c r="I12" s="122">
        <f t="shared" si="0"/>
        <v>11.292292015119166</v>
      </c>
      <c r="J12" s="116">
        <f t="shared" si="1"/>
        <v>-7.247509365685934</v>
      </c>
      <c r="K12" s="124">
        <f t="shared" si="2"/>
        <v>-3.7961261447656436</v>
      </c>
    </row>
    <row r="13" spans="2:11" ht="12.75">
      <c r="B13" s="15">
        <v>163</v>
      </c>
      <c r="C13" s="78" t="s">
        <v>621</v>
      </c>
      <c r="D13" s="19">
        <v>13053237</v>
      </c>
      <c r="E13" s="19">
        <v>12973892</v>
      </c>
      <c r="F13" s="19">
        <v>12973892</v>
      </c>
      <c r="G13" s="31">
        <v>13646618</v>
      </c>
      <c r="H13" s="31">
        <v>13159118</v>
      </c>
      <c r="I13" s="122">
        <f t="shared" si="0"/>
        <v>-0.6078568863799871</v>
      </c>
      <c r="J13" s="116">
        <f t="shared" si="1"/>
        <v>1.427682610584391</v>
      </c>
      <c r="K13" s="124">
        <f t="shared" si="2"/>
        <v>-3.5723136677527023</v>
      </c>
    </row>
    <row r="14" spans="2:11" ht="12.75">
      <c r="B14" s="15">
        <v>164</v>
      </c>
      <c r="C14" s="78" t="s">
        <v>622</v>
      </c>
      <c r="D14" s="19">
        <v>12215915</v>
      </c>
      <c r="E14" s="19">
        <v>12641688</v>
      </c>
      <c r="F14" s="19">
        <v>12641688</v>
      </c>
      <c r="G14" s="31">
        <v>12847771</v>
      </c>
      <c r="H14" s="31">
        <v>12367771</v>
      </c>
      <c r="I14" s="122">
        <f t="shared" si="0"/>
        <v>3.485395895436394</v>
      </c>
      <c r="J14" s="116">
        <f t="shared" si="1"/>
        <v>-2.166775512890362</v>
      </c>
      <c r="K14" s="124">
        <f t="shared" si="2"/>
        <v>-3.736056628032991</v>
      </c>
    </row>
    <row r="15" spans="2:11" ht="12.75">
      <c r="B15" s="15">
        <v>165</v>
      </c>
      <c r="C15" s="78" t="s">
        <v>623</v>
      </c>
      <c r="D15" s="19">
        <v>12322471</v>
      </c>
      <c r="E15" s="19">
        <v>12152590</v>
      </c>
      <c r="F15" s="19">
        <v>12152590</v>
      </c>
      <c r="G15" s="31">
        <v>13120680</v>
      </c>
      <c r="H15" s="31">
        <v>12610680</v>
      </c>
      <c r="I15" s="122">
        <f t="shared" si="0"/>
        <v>-1.3786277119256396</v>
      </c>
      <c r="J15" s="116">
        <f t="shared" si="1"/>
        <v>3.7694845296352364</v>
      </c>
      <c r="K15" s="124">
        <f t="shared" si="2"/>
        <v>-3.8869936619138623</v>
      </c>
    </row>
    <row r="16" spans="2:11" ht="12.75">
      <c r="B16" s="15">
        <v>166</v>
      </c>
      <c r="C16" s="78" t="s">
        <v>635</v>
      </c>
      <c r="D16" s="19">
        <v>17745969</v>
      </c>
      <c r="E16" s="19">
        <v>15062053</v>
      </c>
      <c r="F16" s="19">
        <v>15062053</v>
      </c>
      <c r="G16" s="31">
        <v>19077767</v>
      </c>
      <c r="H16" s="31">
        <v>18357767</v>
      </c>
      <c r="I16" s="122">
        <f t="shared" si="0"/>
        <v>-15.124088180250961</v>
      </c>
      <c r="J16" s="116">
        <f t="shared" si="1"/>
        <v>21.88090826662208</v>
      </c>
      <c r="K16" s="124">
        <f t="shared" si="2"/>
        <v>-3.7740265933638883</v>
      </c>
    </row>
    <row r="17" spans="2:11" ht="12.75">
      <c r="B17" s="15">
        <v>167</v>
      </c>
      <c r="C17" s="78" t="s">
        <v>624</v>
      </c>
      <c r="D17" s="19">
        <v>11838882</v>
      </c>
      <c r="E17" s="19">
        <v>10756356</v>
      </c>
      <c r="F17" s="19">
        <v>10756356</v>
      </c>
      <c r="G17" s="31">
        <v>12571860</v>
      </c>
      <c r="H17" s="31">
        <v>12046860</v>
      </c>
      <c r="I17" s="122">
        <f t="shared" si="0"/>
        <v>-9.143819492414906</v>
      </c>
      <c r="J17" s="116">
        <f t="shared" si="1"/>
        <v>11.997594724458738</v>
      </c>
      <c r="K17" s="124">
        <f t="shared" si="2"/>
        <v>-4.1759930511475645</v>
      </c>
    </row>
    <row r="18" spans="2:11" ht="12.75">
      <c r="B18" s="15">
        <v>168</v>
      </c>
      <c r="C18" s="78" t="s">
        <v>625</v>
      </c>
      <c r="D18" s="19">
        <v>11185794</v>
      </c>
      <c r="E18" s="19">
        <v>11432328</v>
      </c>
      <c r="F18" s="19">
        <v>11432328</v>
      </c>
      <c r="G18" s="31">
        <v>11911168</v>
      </c>
      <c r="H18" s="31">
        <v>11446168</v>
      </c>
      <c r="I18" s="122">
        <f t="shared" si="0"/>
        <v>2.2039919562259147</v>
      </c>
      <c r="J18" s="116">
        <f t="shared" si="1"/>
        <v>0.1210602075097933</v>
      </c>
      <c r="K18" s="124">
        <f t="shared" si="2"/>
        <v>-3.9038992649587323</v>
      </c>
    </row>
    <row r="19" spans="2:11" ht="12.75">
      <c r="B19" s="15">
        <v>169</v>
      </c>
      <c r="C19" s="78" t="s">
        <v>626</v>
      </c>
      <c r="D19" s="19">
        <v>7775756</v>
      </c>
      <c r="E19" s="19">
        <v>7974935</v>
      </c>
      <c r="F19" s="19">
        <v>7974935</v>
      </c>
      <c r="G19" s="31">
        <v>8244128</v>
      </c>
      <c r="H19" s="31">
        <v>7929128</v>
      </c>
      <c r="I19" s="122">
        <f t="shared" si="0"/>
        <v>2.5615387108340437</v>
      </c>
      <c r="J19" s="116">
        <f t="shared" si="1"/>
        <v>-0.5743871266662315</v>
      </c>
      <c r="K19" s="124">
        <f t="shared" si="2"/>
        <v>-3.820901373680763</v>
      </c>
    </row>
    <row r="20" spans="2:11" ht="12.75">
      <c r="B20" s="15">
        <v>170</v>
      </c>
      <c r="C20" s="78" t="s">
        <v>627</v>
      </c>
      <c r="D20" s="19">
        <v>16587175</v>
      </c>
      <c r="E20" s="19">
        <v>16120486</v>
      </c>
      <c r="F20" s="19">
        <v>16120486</v>
      </c>
      <c r="G20" s="31">
        <v>17718625</v>
      </c>
      <c r="H20" s="31">
        <v>17028625</v>
      </c>
      <c r="I20" s="122">
        <f t="shared" si="0"/>
        <v>-2.8135532421886156</v>
      </c>
      <c r="J20" s="116">
        <f t="shared" si="1"/>
        <v>5.633446783180118</v>
      </c>
      <c r="K20" s="124">
        <f t="shared" si="2"/>
        <v>-3.8942073665422683</v>
      </c>
    </row>
    <row r="21" spans="2:11" ht="12.75">
      <c r="B21" s="15">
        <v>171</v>
      </c>
      <c r="C21" s="78" t="s">
        <v>628</v>
      </c>
      <c r="D21" s="19">
        <v>11819429</v>
      </c>
      <c r="E21" s="19">
        <v>12089166</v>
      </c>
      <c r="F21" s="19">
        <v>12089166</v>
      </c>
      <c r="G21" s="31">
        <v>12679093</v>
      </c>
      <c r="H21" s="31">
        <v>12169093</v>
      </c>
      <c r="I21" s="122">
        <f t="shared" si="0"/>
        <v>2.2821491630433233</v>
      </c>
      <c r="J21" s="116">
        <f t="shared" si="1"/>
        <v>0.6611456902817059</v>
      </c>
      <c r="K21" s="124">
        <f t="shared" si="2"/>
        <v>-4.022369738907983</v>
      </c>
    </row>
    <row r="22" spans="2:11" ht="12.75">
      <c r="B22" s="15">
        <v>172</v>
      </c>
      <c r="C22" s="78" t="s">
        <v>629</v>
      </c>
      <c r="D22" s="19">
        <v>11628455</v>
      </c>
      <c r="E22" s="19">
        <v>11323049</v>
      </c>
      <c r="F22" s="19">
        <v>11323049</v>
      </c>
      <c r="G22" s="31">
        <v>12580590</v>
      </c>
      <c r="H22" s="31">
        <v>12168090</v>
      </c>
      <c r="I22" s="122">
        <f t="shared" si="0"/>
        <v>-2.6263678192846807</v>
      </c>
      <c r="J22" s="116">
        <f t="shared" si="1"/>
        <v>7.463016365998243</v>
      </c>
      <c r="K22" s="124">
        <f t="shared" si="2"/>
        <v>-3.2788605303884832</v>
      </c>
    </row>
    <row r="23" spans="2:11" ht="12.75">
      <c r="B23" s="15">
        <v>173</v>
      </c>
      <c r="C23" s="78" t="s">
        <v>630</v>
      </c>
      <c r="D23" s="19">
        <v>14825065</v>
      </c>
      <c r="E23" s="19">
        <v>11409525</v>
      </c>
      <c r="F23" s="19">
        <v>11409525</v>
      </c>
      <c r="G23" s="31">
        <v>15738636</v>
      </c>
      <c r="H23" s="31">
        <v>15138636</v>
      </c>
      <c r="I23" s="122">
        <f t="shared" si="0"/>
        <v>-23.038954635274788</v>
      </c>
      <c r="J23" s="116">
        <f t="shared" si="1"/>
        <v>32.68419149789321</v>
      </c>
      <c r="K23" s="124">
        <f t="shared" si="2"/>
        <v>-3.812274456312481</v>
      </c>
    </row>
    <row r="24" spans="2:11" ht="27.75" customHeight="1">
      <c r="B24" s="15">
        <v>200</v>
      </c>
      <c r="C24" s="78" t="s">
        <v>631</v>
      </c>
      <c r="D24" s="19">
        <v>22684313</v>
      </c>
      <c r="E24" s="19">
        <v>24068677</v>
      </c>
      <c r="F24" s="19">
        <v>24068677</v>
      </c>
      <c r="G24" s="31">
        <v>29160639</v>
      </c>
      <c r="H24" s="31">
        <v>28575639</v>
      </c>
      <c r="I24" s="122">
        <f t="shared" si="0"/>
        <v>6.102737164665295</v>
      </c>
      <c r="J24" s="116">
        <f t="shared" si="1"/>
        <v>18.725424750184636</v>
      </c>
      <c r="K24" s="124">
        <f t="shared" si="2"/>
        <v>-2.0061288780400144</v>
      </c>
    </row>
    <row r="25" spans="2:11" ht="27" customHeight="1">
      <c r="B25" s="15">
        <v>210</v>
      </c>
      <c r="C25" s="78" t="s">
        <v>636</v>
      </c>
      <c r="D25" s="19">
        <v>27096407</v>
      </c>
      <c r="E25" s="19">
        <v>29032310</v>
      </c>
      <c r="F25" s="19">
        <v>29032310</v>
      </c>
      <c r="G25" s="31">
        <v>30552498</v>
      </c>
      <c r="H25" s="31">
        <v>29502498</v>
      </c>
      <c r="I25" s="122">
        <f t="shared" si="0"/>
        <v>7.144500745061877</v>
      </c>
      <c r="J25" s="116">
        <f t="shared" si="1"/>
        <v>1.619533547278884</v>
      </c>
      <c r="K25" s="124">
        <f t="shared" si="2"/>
        <v>-3.4367075320649754</v>
      </c>
    </row>
    <row r="26" spans="2:11" ht="12.75">
      <c r="B26" s="15">
        <v>211</v>
      </c>
      <c r="C26" s="78" t="s">
        <v>632</v>
      </c>
      <c r="D26" s="19">
        <v>924064492</v>
      </c>
      <c r="E26" s="19">
        <v>927058923</v>
      </c>
      <c r="F26" s="19">
        <v>927058923</v>
      </c>
      <c r="G26" s="31">
        <v>911374396</v>
      </c>
      <c r="H26" s="31">
        <v>969514396</v>
      </c>
      <c r="I26" s="122">
        <f t="shared" si="0"/>
        <v>0.3240500014797698</v>
      </c>
      <c r="J26" s="116">
        <f t="shared" si="1"/>
        <v>4.5795873322282965</v>
      </c>
      <c r="K26" s="124">
        <f t="shared" si="2"/>
        <v>6.379376056116448</v>
      </c>
    </row>
    <row r="27" spans="2:11" ht="12.75">
      <c r="B27" s="15">
        <v>212</v>
      </c>
      <c r="C27" s="78" t="s">
        <v>633</v>
      </c>
      <c r="D27" s="19">
        <v>15808385</v>
      </c>
      <c r="E27" s="19">
        <v>17131190</v>
      </c>
      <c r="F27" s="19">
        <v>17131190</v>
      </c>
      <c r="G27" s="31">
        <v>18099170</v>
      </c>
      <c r="H27" s="31">
        <v>17499170</v>
      </c>
      <c r="I27" s="122">
        <f t="shared" si="0"/>
        <v>8.367742814968127</v>
      </c>
      <c r="J27" s="116">
        <f t="shared" si="1"/>
        <v>2.1480119010997</v>
      </c>
      <c r="K27" s="124">
        <f t="shared" si="2"/>
        <v>-3.315069144054672</v>
      </c>
    </row>
    <row r="28" spans="2:11" ht="12.75">
      <c r="B28" s="15">
        <v>300</v>
      </c>
      <c r="C28" s="78" t="s">
        <v>634</v>
      </c>
      <c r="D28" s="19">
        <v>30238986</v>
      </c>
      <c r="E28" s="19">
        <v>37027835</v>
      </c>
      <c r="F28" s="19">
        <v>34527835</v>
      </c>
      <c r="G28" s="31">
        <v>32437524</v>
      </c>
      <c r="H28" s="31">
        <v>31762524</v>
      </c>
      <c r="I28" s="122">
        <f t="shared" si="0"/>
        <v>14.183177306276074</v>
      </c>
      <c r="J28" s="116">
        <f t="shared" si="1"/>
        <v>-8.008932503297705</v>
      </c>
      <c r="K28" s="124">
        <f t="shared" si="2"/>
        <v>-2.0809233158486484</v>
      </c>
    </row>
    <row r="29" spans="2:11" ht="12.75">
      <c r="B29" s="15">
        <v>310</v>
      </c>
      <c r="C29" s="78" t="s">
        <v>637</v>
      </c>
      <c r="D29" s="19">
        <v>811051695</v>
      </c>
      <c r="E29" s="19">
        <v>813572110</v>
      </c>
      <c r="F29" s="19">
        <v>1168572110</v>
      </c>
      <c r="G29" s="31">
        <v>1091854323</v>
      </c>
      <c r="H29" s="31">
        <v>1510884323</v>
      </c>
      <c r="I29" s="122">
        <f t="shared" si="0"/>
        <v>44.08108844406027</v>
      </c>
      <c r="J29" s="116">
        <f t="shared" si="1"/>
        <v>29.29320407963527</v>
      </c>
      <c r="K29" s="124">
        <f t="shared" si="2"/>
        <v>38.3778303728894</v>
      </c>
    </row>
    <row r="30" spans="2:11" ht="24" customHeight="1">
      <c r="B30" s="15">
        <v>311</v>
      </c>
      <c r="C30" s="78" t="s">
        <v>644</v>
      </c>
      <c r="D30" s="19">
        <v>520924084</v>
      </c>
      <c r="E30" s="19">
        <v>398240741</v>
      </c>
      <c r="F30" s="19">
        <v>763240741</v>
      </c>
      <c r="G30" s="31">
        <v>650446257</v>
      </c>
      <c r="H30" s="31">
        <v>759096257</v>
      </c>
      <c r="I30" s="122">
        <f t="shared" si="0"/>
        <v>46.51669301586754</v>
      </c>
      <c r="J30" s="116">
        <f t="shared" si="1"/>
        <v>-0.5430113694625205</v>
      </c>
      <c r="K30" s="124">
        <f t="shared" si="2"/>
        <v>16.703916554323417</v>
      </c>
    </row>
    <row r="31" spans="2:11" ht="12.75">
      <c r="B31" s="15">
        <v>400</v>
      </c>
      <c r="C31" s="78" t="s">
        <v>374</v>
      </c>
      <c r="D31" s="19">
        <v>28598808</v>
      </c>
      <c r="E31" s="19">
        <v>36150296</v>
      </c>
      <c r="F31" s="19">
        <v>36150296</v>
      </c>
      <c r="G31" s="31">
        <v>31349940</v>
      </c>
      <c r="H31" s="31">
        <v>29038372</v>
      </c>
      <c r="I31" s="122">
        <f t="shared" si="0"/>
        <v>26.4049047079165</v>
      </c>
      <c r="J31" s="116">
        <f t="shared" si="1"/>
        <v>-19.67321097453808</v>
      </c>
      <c r="K31" s="124">
        <f t="shared" si="2"/>
        <v>-7.373436759368602</v>
      </c>
    </row>
    <row r="32" spans="2:11" ht="12.75">
      <c r="B32" s="15">
        <v>410</v>
      </c>
      <c r="C32" s="78" t="s">
        <v>638</v>
      </c>
      <c r="D32" s="19">
        <v>90889599</v>
      </c>
      <c r="E32" s="19">
        <v>64669787</v>
      </c>
      <c r="F32" s="19">
        <v>64669787</v>
      </c>
      <c r="G32" s="31">
        <v>102124019</v>
      </c>
      <c r="H32" s="31">
        <v>97956399</v>
      </c>
      <c r="I32" s="122">
        <f t="shared" si="0"/>
        <v>-28.847978523923288</v>
      </c>
      <c r="J32" s="116">
        <f t="shared" si="1"/>
        <v>51.47165862785352</v>
      </c>
      <c r="K32" s="124">
        <f t="shared" si="2"/>
        <v>-4.080940057793847</v>
      </c>
    </row>
    <row r="33" spans="2:11" ht="12.75">
      <c r="B33" s="15">
        <v>411</v>
      </c>
      <c r="C33" s="78" t="s">
        <v>639</v>
      </c>
      <c r="D33" s="19">
        <v>14482919</v>
      </c>
      <c r="E33" s="19">
        <v>17350553</v>
      </c>
      <c r="F33" s="19">
        <v>17350553</v>
      </c>
      <c r="G33" s="31">
        <v>18679102</v>
      </c>
      <c r="H33" s="31">
        <v>18214102</v>
      </c>
      <c r="I33" s="122">
        <f t="shared" si="0"/>
        <v>19.800110737345133</v>
      </c>
      <c r="J33" s="116">
        <f t="shared" si="1"/>
        <v>4.97706903059516</v>
      </c>
      <c r="K33" s="124">
        <f t="shared" si="2"/>
        <v>-2.4894130349521038</v>
      </c>
    </row>
    <row r="34" spans="2:11" ht="20.25" customHeight="1">
      <c r="B34" s="15"/>
      <c r="C34" s="7" t="s">
        <v>437</v>
      </c>
      <c r="D34" s="25">
        <f>SUM(D35)</f>
        <v>695688217</v>
      </c>
      <c r="E34" s="25">
        <f>SUM(E35)</f>
        <v>525943855</v>
      </c>
      <c r="F34" s="25">
        <f>SUM(F35)</f>
        <v>545943855</v>
      </c>
      <c r="G34" s="25">
        <f>SUM(G35)</f>
        <v>592284945</v>
      </c>
      <c r="H34" s="25">
        <f>SUM(H35)</f>
        <v>576383578</v>
      </c>
      <c r="I34" s="125">
        <f t="shared" si="0"/>
        <v>-21.524636804363183</v>
      </c>
      <c r="J34" s="117">
        <f t="shared" si="1"/>
        <v>5.575614181058963</v>
      </c>
      <c r="K34" s="127">
        <f t="shared" si="2"/>
        <v>-2.6847494832069385</v>
      </c>
    </row>
    <row r="35" spans="2:11" ht="12.75">
      <c r="B35" s="15" t="s">
        <v>640</v>
      </c>
      <c r="C35" s="78" t="s">
        <v>641</v>
      </c>
      <c r="D35" s="19">
        <v>695688217</v>
      </c>
      <c r="E35" s="19">
        <v>525943855</v>
      </c>
      <c r="F35" s="19">
        <v>545943855</v>
      </c>
      <c r="G35" s="31">
        <v>592284945</v>
      </c>
      <c r="H35" s="31">
        <v>576383578</v>
      </c>
      <c r="I35" s="122">
        <f t="shared" si="0"/>
        <v>-21.524636804363183</v>
      </c>
      <c r="J35" s="116">
        <f t="shared" si="1"/>
        <v>5.575614181058963</v>
      </c>
      <c r="K35" s="124">
        <f t="shared" si="2"/>
        <v>-2.6847494832069385</v>
      </c>
    </row>
    <row r="36" spans="2:11" ht="12.75">
      <c r="B36" s="15"/>
      <c r="C36" s="7" t="s">
        <v>1142</v>
      </c>
      <c r="D36" s="25">
        <f>SUM(D37)</f>
        <v>806855766</v>
      </c>
      <c r="E36" s="25">
        <f>SUM(E37)</f>
        <v>677375346</v>
      </c>
      <c r="F36" s="25">
        <f>SUM(F37)</f>
        <v>677375346</v>
      </c>
      <c r="G36" s="25">
        <f>SUM(G37)</f>
        <v>763593057</v>
      </c>
      <c r="H36" s="25">
        <f>SUM(H37)</f>
        <v>735784185</v>
      </c>
      <c r="I36" s="122">
        <f t="shared" si="0"/>
        <v>-16.047529862976774</v>
      </c>
      <c r="J36" s="116">
        <f t="shared" si="1"/>
        <v>8.622817370740265</v>
      </c>
      <c r="K36" s="124">
        <f t="shared" si="2"/>
        <v>-3.641844532905436</v>
      </c>
    </row>
    <row r="37" spans="2:11" ht="12.75">
      <c r="B37" s="15" t="s">
        <v>642</v>
      </c>
      <c r="C37" s="78" t="s">
        <v>643</v>
      </c>
      <c r="D37" s="19">
        <v>806855766</v>
      </c>
      <c r="E37" s="19">
        <v>677375346</v>
      </c>
      <c r="F37" s="19">
        <v>677375346</v>
      </c>
      <c r="G37" s="31">
        <v>763593057</v>
      </c>
      <c r="H37" s="31">
        <v>735784185</v>
      </c>
      <c r="I37" s="122">
        <f t="shared" si="0"/>
        <v>-16.047529862976774</v>
      </c>
      <c r="J37" s="116">
        <f t="shared" si="1"/>
        <v>8.622817370740265</v>
      </c>
      <c r="K37" s="124">
        <f t="shared" si="2"/>
        <v>-3.641844532905436</v>
      </c>
    </row>
    <row r="38" spans="2:11" ht="13.5" thickBot="1">
      <c r="B38" s="177" t="s">
        <v>616</v>
      </c>
      <c r="C38" s="178"/>
      <c r="D38" s="21">
        <f>D5+D34+D36</f>
        <v>4435598900</v>
      </c>
      <c r="E38" s="21">
        <f>E5+E34+E36</f>
        <v>4034800000</v>
      </c>
      <c r="F38" s="21">
        <f>F5+F34+F36</f>
        <v>4772300000</v>
      </c>
      <c r="G38" s="21">
        <f>G5+G34+G36</f>
        <v>4755388900</v>
      </c>
      <c r="H38" s="21">
        <f>H5+H34+H36</f>
        <v>5272788900</v>
      </c>
      <c r="I38" s="128">
        <f t="shared" si="0"/>
        <v>7.5908824848883505</v>
      </c>
      <c r="J38" s="118">
        <f t="shared" si="1"/>
        <v>10.487372964817808</v>
      </c>
      <c r="K38" s="130">
        <f t="shared" si="2"/>
        <v>10.880287835133728</v>
      </c>
    </row>
    <row r="39" spans="2:11" ht="26.25" customHeight="1">
      <c r="B39" s="176" t="s">
        <v>617</v>
      </c>
      <c r="C39" s="176"/>
      <c r="D39" s="176"/>
      <c r="E39" s="176"/>
      <c r="F39" s="176"/>
      <c r="G39" s="176"/>
      <c r="H39" s="176"/>
      <c r="I39" s="176"/>
      <c r="J39" s="176"/>
      <c r="K39" s="176"/>
    </row>
    <row r="40" spans="2:11" ht="12.75">
      <c r="B40" s="186" t="s">
        <v>848</v>
      </c>
      <c r="C40" s="186"/>
      <c r="D40" s="186"/>
      <c r="E40" s="186"/>
      <c r="F40" s="186"/>
      <c r="G40" s="186"/>
      <c r="H40" s="186"/>
      <c r="I40" s="186"/>
      <c r="J40" s="186"/>
      <c r="K40" s="186"/>
    </row>
    <row r="41" spans="2:11" ht="12.75">
      <c r="B41" s="173" t="s">
        <v>1006</v>
      </c>
      <c r="C41" s="173"/>
      <c r="D41" s="173"/>
      <c r="E41" s="173"/>
      <c r="F41" s="173"/>
      <c r="G41" s="173"/>
      <c r="H41" s="173"/>
      <c r="I41" s="173"/>
      <c r="J41" s="173"/>
      <c r="K41" s="173"/>
    </row>
    <row r="42" ht="12.75">
      <c r="C42" s="2" t="s">
        <v>291</v>
      </c>
    </row>
    <row r="43" ht="12.75">
      <c r="C43" s="2" t="s">
        <v>291</v>
      </c>
    </row>
    <row r="47" ht="12.75">
      <c r="E47" t="s">
        <v>291</v>
      </c>
    </row>
  </sheetData>
  <sheetProtection/>
  <mergeCells count="9">
    <mergeCell ref="B2:K2"/>
    <mergeCell ref="B39:K39"/>
    <mergeCell ref="B40:K40"/>
    <mergeCell ref="B41:K41"/>
    <mergeCell ref="B38:C38"/>
    <mergeCell ref="B3:B4"/>
    <mergeCell ref="C3:C4"/>
    <mergeCell ref="D4:H4"/>
    <mergeCell ref="I4:K4"/>
  </mergeCell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79"/>
  <sheetViews>
    <sheetView zoomScalePageLayoutView="0" workbookViewId="0" topLeftCell="B64">
      <selection activeCell="H74" sqref="H74"/>
    </sheetView>
  </sheetViews>
  <sheetFormatPr defaultColWidth="11.421875" defaultRowHeight="12.75"/>
  <cols>
    <col min="1" max="1" width="5.00390625" style="0" customWidth="1"/>
    <col min="2" max="2" width="7.140625" style="0" customWidth="1"/>
    <col min="3" max="3" width="43.57421875" style="2" bestFit="1" customWidth="1"/>
    <col min="4" max="4" width="15.57421875" style="0" bestFit="1" customWidth="1"/>
    <col min="5" max="8" width="16.140625" style="0" bestFit="1" customWidth="1"/>
    <col min="9" max="9" width="12.28125" style="0" customWidth="1"/>
  </cols>
  <sheetData>
    <row r="1" ht="12" customHeight="1" thickBot="1"/>
    <row r="2" spans="2:11" ht="13.5" thickBot="1">
      <c r="B2" s="170" t="s">
        <v>151</v>
      </c>
      <c r="C2" s="171"/>
      <c r="D2" s="171"/>
      <c r="E2" s="171"/>
      <c r="F2" s="171"/>
      <c r="G2" s="171"/>
      <c r="H2" s="171"/>
      <c r="I2" s="171"/>
      <c r="J2" s="171"/>
      <c r="K2" s="172"/>
    </row>
    <row r="3" spans="2:11" ht="36.75" thickBot="1">
      <c r="B3" s="201" t="s">
        <v>618</v>
      </c>
      <c r="C3" s="201" t="s">
        <v>38</v>
      </c>
      <c r="D3" s="131" t="s">
        <v>845</v>
      </c>
      <c r="E3" s="53" t="s">
        <v>846</v>
      </c>
      <c r="F3" s="53" t="s">
        <v>847</v>
      </c>
      <c r="G3" s="53" t="s">
        <v>844</v>
      </c>
      <c r="H3" s="53" t="s">
        <v>469</v>
      </c>
      <c r="I3" s="104" t="s">
        <v>34</v>
      </c>
      <c r="J3" s="53" t="s">
        <v>35</v>
      </c>
      <c r="K3" s="53" t="s">
        <v>36</v>
      </c>
    </row>
    <row r="4" spans="2:11" ht="13.5" thickBot="1">
      <c r="B4" s="198"/>
      <c r="C4" s="198"/>
      <c r="D4" s="190" t="s">
        <v>32</v>
      </c>
      <c r="E4" s="191"/>
      <c r="F4" s="191"/>
      <c r="G4" s="191"/>
      <c r="H4" s="192"/>
      <c r="I4" s="190" t="s">
        <v>33</v>
      </c>
      <c r="J4" s="191"/>
      <c r="K4" s="192"/>
    </row>
    <row r="5" spans="2:11" ht="12.75">
      <c r="B5" s="64"/>
      <c r="C5" s="65" t="s">
        <v>422</v>
      </c>
      <c r="D5" s="50">
        <f>SUM(D6:D65)</f>
        <v>2061840866</v>
      </c>
      <c r="E5" s="50">
        <f>SUM(E6:E65)</f>
        <v>2110104907</v>
      </c>
      <c r="F5" s="50">
        <f>SUM(F6:F65)</f>
        <v>3273104907</v>
      </c>
      <c r="G5" s="50">
        <f>SUM(G6:G65)</f>
        <v>2434506003</v>
      </c>
      <c r="H5" s="50">
        <f>SUM(H6:H65)</f>
        <v>2311470960</v>
      </c>
      <c r="I5" s="144">
        <f>((F5/D5)-1)*100</f>
        <v>58.74672778941805</v>
      </c>
      <c r="J5" s="115">
        <f>((H5/F5)-1)*100</f>
        <v>-29.379869399951374</v>
      </c>
      <c r="K5" s="100">
        <f>((H5/G5)-1)*100</f>
        <v>-5.053799121808944</v>
      </c>
    </row>
    <row r="6" spans="2:11" ht="12.75">
      <c r="B6" s="15">
        <v>100</v>
      </c>
      <c r="C6" s="5" t="s">
        <v>292</v>
      </c>
      <c r="D6" s="19">
        <v>97943687</v>
      </c>
      <c r="E6" s="19">
        <v>96796090</v>
      </c>
      <c r="F6" s="19">
        <v>96796090</v>
      </c>
      <c r="G6" s="19">
        <v>148427879</v>
      </c>
      <c r="H6" s="19">
        <v>139986885</v>
      </c>
      <c r="I6" s="143">
        <f aca="true" t="shared" si="0" ref="I6:I69">((F6/D6)-1)*100</f>
        <v>-1.1716906266761251</v>
      </c>
      <c r="J6" s="116">
        <f aca="true" t="shared" si="1" ref="J6:J69">((H6/F6)-1)*100</f>
        <v>44.62039220799105</v>
      </c>
      <c r="K6" s="106">
        <f aca="true" t="shared" si="2" ref="K6:K69">((H6/G6)-1)*100</f>
        <v>-5.6869329784063005</v>
      </c>
    </row>
    <row r="7" spans="2:11" ht="16.5" customHeight="1">
      <c r="B7" s="15">
        <v>109</v>
      </c>
      <c r="C7" s="5" t="s">
        <v>645</v>
      </c>
      <c r="D7" s="19">
        <v>129671470</v>
      </c>
      <c r="E7" s="19">
        <v>79602435</v>
      </c>
      <c r="F7" s="19">
        <v>79602435</v>
      </c>
      <c r="G7" s="19">
        <v>95813815</v>
      </c>
      <c r="H7" s="19">
        <v>93339093</v>
      </c>
      <c r="I7" s="143">
        <f t="shared" si="0"/>
        <v>-38.61222133133835</v>
      </c>
      <c r="J7" s="116">
        <f t="shared" si="1"/>
        <v>17.256580153609626</v>
      </c>
      <c r="K7" s="106">
        <f t="shared" si="2"/>
        <v>-2.58284465554367</v>
      </c>
    </row>
    <row r="8" spans="2:11" ht="15" customHeight="1">
      <c r="B8" s="15">
        <v>111</v>
      </c>
      <c r="C8" s="5" t="s">
        <v>646</v>
      </c>
      <c r="D8" s="19">
        <v>22313957</v>
      </c>
      <c r="E8" s="19">
        <v>21690358</v>
      </c>
      <c r="F8" s="19">
        <v>21690358</v>
      </c>
      <c r="G8" s="19">
        <v>24507564</v>
      </c>
      <c r="H8" s="19">
        <v>23038282</v>
      </c>
      <c r="I8" s="143">
        <f t="shared" si="0"/>
        <v>-2.7946589661349663</v>
      </c>
      <c r="J8" s="116">
        <f t="shared" si="1"/>
        <v>6.214392588633166</v>
      </c>
      <c r="K8" s="106">
        <f t="shared" si="2"/>
        <v>-5.995218455820417</v>
      </c>
    </row>
    <row r="9" spans="2:11" ht="12.75">
      <c r="B9" s="15">
        <v>112</v>
      </c>
      <c r="C9" s="5" t="s">
        <v>647</v>
      </c>
      <c r="D9" s="19">
        <v>28047248</v>
      </c>
      <c r="E9" s="19">
        <v>25161109</v>
      </c>
      <c r="F9" s="19">
        <v>25161109</v>
      </c>
      <c r="G9" s="19">
        <v>29808637</v>
      </c>
      <c r="H9" s="19">
        <v>27380222</v>
      </c>
      <c r="I9" s="143">
        <f t="shared" si="0"/>
        <v>-10.290275181365383</v>
      </c>
      <c r="J9" s="116">
        <f t="shared" si="1"/>
        <v>8.819615224432287</v>
      </c>
      <c r="K9" s="106">
        <f t="shared" si="2"/>
        <v>-8.146682453142695</v>
      </c>
    </row>
    <row r="10" spans="2:11" ht="12.75">
      <c r="B10" s="15">
        <v>113</v>
      </c>
      <c r="C10" s="5" t="s">
        <v>614</v>
      </c>
      <c r="D10" s="19">
        <v>31009736</v>
      </c>
      <c r="E10" s="19">
        <v>29178568</v>
      </c>
      <c r="F10" s="19">
        <v>29178568</v>
      </c>
      <c r="G10" s="19">
        <v>33321895</v>
      </c>
      <c r="H10" s="19">
        <v>30591281</v>
      </c>
      <c r="I10" s="143">
        <f t="shared" si="0"/>
        <v>-5.9051389537788985</v>
      </c>
      <c r="J10" s="116">
        <f t="shared" si="1"/>
        <v>4.841611829614112</v>
      </c>
      <c r="K10" s="106">
        <f t="shared" si="2"/>
        <v>-8.194653995518564</v>
      </c>
    </row>
    <row r="11" spans="2:11" ht="15" customHeight="1">
      <c r="B11" s="15">
        <v>114</v>
      </c>
      <c r="C11" s="5" t="s">
        <v>649</v>
      </c>
      <c r="D11" s="19">
        <v>16526165</v>
      </c>
      <c r="E11" s="19">
        <v>15957735</v>
      </c>
      <c r="F11" s="19">
        <v>15957735</v>
      </c>
      <c r="G11" s="19">
        <v>17037873</v>
      </c>
      <c r="H11" s="19">
        <v>15603484</v>
      </c>
      <c r="I11" s="143">
        <f t="shared" si="0"/>
        <v>-3.4395759693794603</v>
      </c>
      <c r="J11" s="116">
        <f t="shared" si="1"/>
        <v>-2.219932841346217</v>
      </c>
      <c r="K11" s="106">
        <f t="shared" si="2"/>
        <v>-8.418826692745041</v>
      </c>
    </row>
    <row r="12" spans="2:11" ht="15.75" customHeight="1">
      <c r="B12" s="15">
        <v>115</v>
      </c>
      <c r="C12" s="5" t="s">
        <v>148</v>
      </c>
      <c r="D12" s="19">
        <v>40223654</v>
      </c>
      <c r="E12" s="19">
        <v>43928229</v>
      </c>
      <c r="F12" s="19">
        <v>43928229</v>
      </c>
      <c r="G12" s="19">
        <v>45708904</v>
      </c>
      <c r="H12" s="19">
        <v>43730338</v>
      </c>
      <c r="I12" s="143">
        <f t="shared" si="0"/>
        <v>9.209941493629593</v>
      </c>
      <c r="J12" s="116">
        <f t="shared" si="1"/>
        <v>-0.45048708883757005</v>
      </c>
      <c r="K12" s="106">
        <f t="shared" si="2"/>
        <v>-4.328622712108787</v>
      </c>
    </row>
    <row r="13" spans="2:11" ht="14.25" customHeight="1">
      <c r="B13" s="15">
        <v>116</v>
      </c>
      <c r="C13" s="5" t="s">
        <v>650</v>
      </c>
      <c r="D13" s="19">
        <v>48648760</v>
      </c>
      <c r="E13" s="19">
        <v>42347616</v>
      </c>
      <c r="F13" s="19">
        <v>42347616</v>
      </c>
      <c r="G13" s="19">
        <v>44865401</v>
      </c>
      <c r="H13" s="19">
        <v>42665454</v>
      </c>
      <c r="I13" s="143">
        <f t="shared" si="0"/>
        <v>-12.95232190912985</v>
      </c>
      <c r="J13" s="116">
        <f t="shared" si="1"/>
        <v>0.7505452018833791</v>
      </c>
      <c r="K13" s="106">
        <f t="shared" si="2"/>
        <v>-4.9034377292203395</v>
      </c>
    </row>
    <row r="14" spans="2:11" ht="12.75">
      <c r="B14" s="15">
        <v>121</v>
      </c>
      <c r="C14" s="5" t="s">
        <v>381</v>
      </c>
      <c r="D14" s="19">
        <v>11794057</v>
      </c>
      <c r="E14" s="19">
        <v>12353317</v>
      </c>
      <c r="F14" s="19">
        <v>12353317</v>
      </c>
      <c r="G14" s="19">
        <v>14428136</v>
      </c>
      <c r="H14" s="19">
        <v>13605010</v>
      </c>
      <c r="I14" s="143">
        <f t="shared" si="0"/>
        <v>4.741879745027511</v>
      </c>
      <c r="J14" s="116">
        <f t="shared" si="1"/>
        <v>10.132444589578649</v>
      </c>
      <c r="K14" s="106">
        <f t="shared" si="2"/>
        <v>-5.705005830274956</v>
      </c>
    </row>
    <row r="15" spans="2:11" ht="12.75">
      <c r="B15" s="15">
        <v>122</v>
      </c>
      <c r="C15" s="5" t="s">
        <v>382</v>
      </c>
      <c r="D15" s="19">
        <v>20966163</v>
      </c>
      <c r="E15" s="19">
        <v>20198732</v>
      </c>
      <c r="F15" s="19">
        <v>20198732</v>
      </c>
      <c r="G15" s="19">
        <v>21695419</v>
      </c>
      <c r="H15" s="19">
        <v>20639794</v>
      </c>
      <c r="I15" s="143">
        <f t="shared" si="0"/>
        <v>-3.660331172661402</v>
      </c>
      <c r="J15" s="116">
        <f t="shared" si="1"/>
        <v>2.1836123178425204</v>
      </c>
      <c r="K15" s="106">
        <f t="shared" si="2"/>
        <v>-4.865658506065262</v>
      </c>
    </row>
    <row r="16" spans="2:11" ht="12.75">
      <c r="B16" s="15">
        <v>123</v>
      </c>
      <c r="C16" s="5" t="s">
        <v>383</v>
      </c>
      <c r="D16" s="19">
        <v>16485675</v>
      </c>
      <c r="E16" s="19">
        <v>15522937</v>
      </c>
      <c r="F16" s="19">
        <v>15522937</v>
      </c>
      <c r="G16" s="19">
        <v>16464491</v>
      </c>
      <c r="H16" s="19">
        <v>15681931</v>
      </c>
      <c r="I16" s="143">
        <f t="shared" si="0"/>
        <v>-5.839845805525101</v>
      </c>
      <c r="J16" s="116">
        <f t="shared" si="1"/>
        <v>1.0242520471480443</v>
      </c>
      <c r="K16" s="106">
        <f t="shared" si="2"/>
        <v>-4.753016658699016</v>
      </c>
    </row>
    <row r="17" spans="2:11" ht="12.75">
      <c r="B17" s="15">
        <v>124</v>
      </c>
      <c r="C17" s="5" t="s">
        <v>384</v>
      </c>
      <c r="D17" s="19">
        <v>18660188</v>
      </c>
      <c r="E17" s="19">
        <v>18940229</v>
      </c>
      <c r="F17" s="19">
        <v>18940229</v>
      </c>
      <c r="G17" s="19">
        <v>20375552</v>
      </c>
      <c r="H17" s="19">
        <v>19379352</v>
      </c>
      <c r="I17" s="143">
        <f t="shared" si="0"/>
        <v>1.5007405070088353</v>
      </c>
      <c r="J17" s="116">
        <f t="shared" si="1"/>
        <v>2.3184672159982878</v>
      </c>
      <c r="K17" s="106">
        <f t="shared" si="2"/>
        <v>-4.889192695245759</v>
      </c>
    </row>
    <row r="18" spans="2:11" ht="12.75">
      <c r="B18" s="15">
        <v>125</v>
      </c>
      <c r="C18" s="5" t="s">
        <v>385</v>
      </c>
      <c r="D18" s="19">
        <v>15438124</v>
      </c>
      <c r="E18" s="19">
        <v>15502123</v>
      </c>
      <c r="F18" s="19">
        <v>15502123</v>
      </c>
      <c r="G18" s="19">
        <v>16706540</v>
      </c>
      <c r="H18" s="19">
        <v>15772042</v>
      </c>
      <c r="I18" s="143">
        <f t="shared" si="0"/>
        <v>0.41455166443797875</v>
      </c>
      <c r="J18" s="116">
        <f t="shared" si="1"/>
        <v>1.7411744184973932</v>
      </c>
      <c r="K18" s="106">
        <f t="shared" si="2"/>
        <v>-5.593605857346883</v>
      </c>
    </row>
    <row r="19" spans="2:11" ht="12.75">
      <c r="B19" s="15">
        <v>126</v>
      </c>
      <c r="C19" s="5" t="s">
        <v>386</v>
      </c>
      <c r="D19" s="19">
        <v>14061979</v>
      </c>
      <c r="E19" s="19">
        <v>14137666</v>
      </c>
      <c r="F19" s="19">
        <v>14137666</v>
      </c>
      <c r="G19" s="19">
        <v>15365870</v>
      </c>
      <c r="H19" s="19">
        <v>14393080</v>
      </c>
      <c r="I19" s="143">
        <f t="shared" si="0"/>
        <v>0.5382386078090384</v>
      </c>
      <c r="J19" s="116">
        <f t="shared" si="1"/>
        <v>1.806620696796779</v>
      </c>
      <c r="K19" s="106">
        <f t="shared" si="2"/>
        <v>-6.330848822748081</v>
      </c>
    </row>
    <row r="20" spans="2:11" ht="12.75">
      <c r="B20" s="15">
        <v>127</v>
      </c>
      <c r="C20" s="5" t="s">
        <v>387</v>
      </c>
      <c r="D20" s="19">
        <v>24927130</v>
      </c>
      <c r="E20" s="19">
        <v>25376331</v>
      </c>
      <c r="F20" s="19">
        <v>25376331</v>
      </c>
      <c r="G20" s="19">
        <v>26830025</v>
      </c>
      <c r="H20" s="19">
        <v>25522939</v>
      </c>
      <c r="I20" s="143">
        <f t="shared" si="0"/>
        <v>1.8020566346787614</v>
      </c>
      <c r="J20" s="116">
        <f t="shared" si="1"/>
        <v>0.5777352131795643</v>
      </c>
      <c r="K20" s="106">
        <f t="shared" si="2"/>
        <v>-4.871728595109392</v>
      </c>
    </row>
    <row r="21" spans="2:11" ht="12.75">
      <c r="B21" s="15">
        <v>128</v>
      </c>
      <c r="C21" s="5" t="s">
        <v>388</v>
      </c>
      <c r="D21" s="19">
        <v>18419495</v>
      </c>
      <c r="E21" s="19">
        <v>18597017</v>
      </c>
      <c r="F21" s="19">
        <v>18597017</v>
      </c>
      <c r="G21" s="19">
        <v>19558039</v>
      </c>
      <c r="H21" s="19">
        <v>18553801</v>
      </c>
      <c r="I21" s="143">
        <f t="shared" si="0"/>
        <v>0.9637723509792195</v>
      </c>
      <c r="J21" s="116">
        <f t="shared" si="1"/>
        <v>-0.23238135449357156</v>
      </c>
      <c r="K21" s="106">
        <f t="shared" si="2"/>
        <v>-5.134655882422567</v>
      </c>
    </row>
    <row r="22" spans="2:11" ht="12.75">
      <c r="B22" s="15">
        <v>130</v>
      </c>
      <c r="C22" s="5" t="s">
        <v>389</v>
      </c>
      <c r="D22" s="19">
        <v>20520468</v>
      </c>
      <c r="E22" s="19">
        <v>20457057</v>
      </c>
      <c r="F22" s="19">
        <v>20457057</v>
      </c>
      <c r="G22" s="19">
        <v>22111111</v>
      </c>
      <c r="H22" s="19">
        <v>21125640</v>
      </c>
      <c r="I22" s="143">
        <f t="shared" si="0"/>
        <v>-0.30901342016176336</v>
      </c>
      <c r="J22" s="116">
        <f t="shared" si="1"/>
        <v>3.2682267053369296</v>
      </c>
      <c r="K22" s="106">
        <f t="shared" si="2"/>
        <v>-4.456904042497001</v>
      </c>
    </row>
    <row r="23" spans="2:11" ht="12.75">
      <c r="B23" s="15">
        <v>131</v>
      </c>
      <c r="C23" s="5" t="s">
        <v>390</v>
      </c>
      <c r="D23" s="19">
        <v>12113212</v>
      </c>
      <c r="E23" s="19">
        <v>13146183</v>
      </c>
      <c r="F23" s="19">
        <v>13146183</v>
      </c>
      <c r="G23" s="19">
        <v>13913855</v>
      </c>
      <c r="H23" s="19">
        <v>13031477</v>
      </c>
      <c r="I23" s="143">
        <f t="shared" si="0"/>
        <v>8.527639077067262</v>
      </c>
      <c r="J23" s="116">
        <f t="shared" si="1"/>
        <v>-0.8725422428700447</v>
      </c>
      <c r="K23" s="106">
        <f t="shared" si="2"/>
        <v>-6.341721974247971</v>
      </c>
    </row>
    <row r="24" spans="2:11" ht="12.75">
      <c r="B24" s="15">
        <v>132</v>
      </c>
      <c r="C24" s="5" t="s">
        <v>391</v>
      </c>
      <c r="D24" s="19">
        <v>31675519</v>
      </c>
      <c r="E24" s="19">
        <v>31411060</v>
      </c>
      <c r="F24" s="19">
        <v>31411060</v>
      </c>
      <c r="G24" s="19">
        <v>34254144</v>
      </c>
      <c r="H24" s="19">
        <v>33193426</v>
      </c>
      <c r="I24" s="143">
        <f t="shared" si="0"/>
        <v>-0.8349002900315594</v>
      </c>
      <c r="J24" s="116">
        <f t="shared" si="1"/>
        <v>5.674326176830702</v>
      </c>
      <c r="K24" s="106">
        <f t="shared" si="2"/>
        <v>-3.0966121938414193</v>
      </c>
    </row>
    <row r="25" spans="2:11" ht="12.75">
      <c r="B25" s="15">
        <v>133</v>
      </c>
      <c r="C25" s="5" t="s">
        <v>392</v>
      </c>
      <c r="D25" s="19">
        <v>13621092</v>
      </c>
      <c r="E25" s="19">
        <v>13965373</v>
      </c>
      <c r="F25" s="19">
        <v>13965373</v>
      </c>
      <c r="G25" s="19">
        <v>15060392</v>
      </c>
      <c r="H25" s="19">
        <v>14123178</v>
      </c>
      <c r="I25" s="143">
        <f t="shared" si="0"/>
        <v>2.5275579960843064</v>
      </c>
      <c r="J25" s="116">
        <f t="shared" si="1"/>
        <v>1.1299733992067296</v>
      </c>
      <c r="K25" s="106">
        <f t="shared" si="2"/>
        <v>-6.223038550390991</v>
      </c>
    </row>
    <row r="26" spans="2:11" ht="12.75">
      <c r="B26" s="15">
        <v>134</v>
      </c>
      <c r="C26" s="5" t="s">
        <v>393</v>
      </c>
      <c r="D26" s="19">
        <v>24841774</v>
      </c>
      <c r="E26" s="19">
        <v>24273665</v>
      </c>
      <c r="F26" s="19">
        <v>24273665</v>
      </c>
      <c r="G26" s="19">
        <v>28484929</v>
      </c>
      <c r="H26" s="19">
        <v>27204637</v>
      </c>
      <c r="I26" s="143">
        <f t="shared" si="0"/>
        <v>-2.2869099445152363</v>
      </c>
      <c r="J26" s="116">
        <f t="shared" si="1"/>
        <v>12.074699061719762</v>
      </c>
      <c r="K26" s="106">
        <f t="shared" si="2"/>
        <v>-4.494629423159169</v>
      </c>
    </row>
    <row r="27" spans="2:11" ht="12.75">
      <c r="B27" s="15">
        <v>135</v>
      </c>
      <c r="C27" s="5" t="s">
        <v>648</v>
      </c>
      <c r="D27" s="19">
        <v>21391849</v>
      </c>
      <c r="E27" s="19">
        <v>21084975</v>
      </c>
      <c r="F27" s="19">
        <v>21084975</v>
      </c>
      <c r="G27" s="19">
        <v>22932614</v>
      </c>
      <c r="H27" s="19">
        <v>21667920</v>
      </c>
      <c r="I27" s="143">
        <f t="shared" si="0"/>
        <v>-1.4345370519397327</v>
      </c>
      <c r="J27" s="116">
        <f t="shared" si="1"/>
        <v>2.764741243468394</v>
      </c>
      <c r="K27" s="106">
        <f t="shared" si="2"/>
        <v>-5.5148270493716955</v>
      </c>
    </row>
    <row r="28" spans="2:11" ht="12.75">
      <c r="B28" s="15">
        <v>136</v>
      </c>
      <c r="C28" s="5" t="s">
        <v>395</v>
      </c>
      <c r="D28" s="19">
        <v>26038094</v>
      </c>
      <c r="E28" s="19">
        <v>25830316</v>
      </c>
      <c r="F28" s="19">
        <v>25830316</v>
      </c>
      <c r="G28" s="19">
        <v>27888033</v>
      </c>
      <c r="H28" s="19">
        <v>26688276</v>
      </c>
      <c r="I28" s="143">
        <f t="shared" si="0"/>
        <v>-0.7979769947831006</v>
      </c>
      <c r="J28" s="116">
        <f t="shared" si="1"/>
        <v>3.3215234378084935</v>
      </c>
      <c r="K28" s="106">
        <f t="shared" si="2"/>
        <v>-4.302049556524834</v>
      </c>
    </row>
    <row r="29" spans="2:11" ht="12.75">
      <c r="B29" s="15">
        <v>137</v>
      </c>
      <c r="C29" s="5" t="s">
        <v>651</v>
      </c>
      <c r="D29" s="19">
        <v>12276291</v>
      </c>
      <c r="E29" s="19">
        <v>12627215</v>
      </c>
      <c r="F29" s="19">
        <v>12627215</v>
      </c>
      <c r="G29" s="19">
        <v>13428079</v>
      </c>
      <c r="H29" s="19">
        <v>12599124</v>
      </c>
      <c r="I29" s="143">
        <f t="shared" si="0"/>
        <v>2.858550681146288</v>
      </c>
      <c r="J29" s="116">
        <f t="shared" si="1"/>
        <v>-0.2224639399899364</v>
      </c>
      <c r="K29" s="106">
        <f t="shared" si="2"/>
        <v>-6.173295524996536</v>
      </c>
    </row>
    <row r="30" spans="2:11" ht="12.75">
      <c r="B30" s="15">
        <v>138</v>
      </c>
      <c r="C30" s="5" t="s">
        <v>397</v>
      </c>
      <c r="D30" s="19">
        <v>16425920</v>
      </c>
      <c r="E30" s="19">
        <v>16570869</v>
      </c>
      <c r="F30" s="19">
        <v>16570869</v>
      </c>
      <c r="G30" s="19">
        <v>17663224</v>
      </c>
      <c r="H30" s="19">
        <v>16680489</v>
      </c>
      <c r="I30" s="143">
        <f t="shared" si="0"/>
        <v>0.8824406791217765</v>
      </c>
      <c r="J30" s="116">
        <f t="shared" si="1"/>
        <v>0.6615223377844481</v>
      </c>
      <c r="K30" s="106">
        <f t="shared" si="2"/>
        <v>-5.563735136914982</v>
      </c>
    </row>
    <row r="31" spans="2:11" ht="12.75">
      <c r="B31" s="15">
        <v>139</v>
      </c>
      <c r="C31" s="5" t="s">
        <v>398</v>
      </c>
      <c r="D31" s="19">
        <v>14266735</v>
      </c>
      <c r="E31" s="19">
        <v>14531019</v>
      </c>
      <c r="F31" s="19">
        <v>14531019</v>
      </c>
      <c r="G31" s="19">
        <v>15456233</v>
      </c>
      <c r="H31" s="19">
        <v>14555817</v>
      </c>
      <c r="I31" s="143">
        <f t="shared" si="0"/>
        <v>1.8524490712135577</v>
      </c>
      <c r="J31" s="116">
        <f t="shared" si="1"/>
        <v>0.1706556160995909</v>
      </c>
      <c r="K31" s="106">
        <f t="shared" si="2"/>
        <v>-5.8255850568505245</v>
      </c>
    </row>
    <row r="32" spans="2:11" ht="12.75">
      <c r="B32" s="15">
        <v>140</v>
      </c>
      <c r="C32" s="5" t="s">
        <v>399</v>
      </c>
      <c r="D32" s="19">
        <v>21699374</v>
      </c>
      <c r="E32" s="19">
        <v>21946217</v>
      </c>
      <c r="F32" s="19">
        <v>21946217</v>
      </c>
      <c r="G32" s="19">
        <v>23645930</v>
      </c>
      <c r="H32" s="19">
        <v>22437130</v>
      </c>
      <c r="I32" s="143">
        <f t="shared" si="0"/>
        <v>1.137558161816088</v>
      </c>
      <c r="J32" s="116">
        <f t="shared" si="1"/>
        <v>2.236891214554193</v>
      </c>
      <c r="K32" s="106">
        <f t="shared" si="2"/>
        <v>-5.112084828128982</v>
      </c>
    </row>
    <row r="33" spans="2:11" ht="12.75">
      <c r="B33" s="15">
        <v>141</v>
      </c>
      <c r="C33" s="5" t="s">
        <v>400</v>
      </c>
      <c r="D33" s="19">
        <v>17024049</v>
      </c>
      <c r="E33" s="19">
        <v>16938296</v>
      </c>
      <c r="F33" s="19">
        <v>16938296</v>
      </c>
      <c r="G33" s="19">
        <v>18292919</v>
      </c>
      <c r="H33" s="19">
        <v>17374127</v>
      </c>
      <c r="I33" s="143">
        <f t="shared" si="0"/>
        <v>-0.5037168302323369</v>
      </c>
      <c r="J33" s="116">
        <f t="shared" si="1"/>
        <v>2.5730510318157096</v>
      </c>
      <c r="K33" s="106">
        <f t="shared" si="2"/>
        <v>-5.022664780836783</v>
      </c>
    </row>
    <row r="34" spans="2:11" ht="12.75">
      <c r="B34" s="15">
        <v>142</v>
      </c>
      <c r="C34" s="5" t="s">
        <v>401</v>
      </c>
      <c r="D34" s="19">
        <v>13156249</v>
      </c>
      <c r="E34" s="19">
        <v>13335527</v>
      </c>
      <c r="F34" s="19">
        <v>13335527</v>
      </c>
      <c r="G34" s="19">
        <v>14261681</v>
      </c>
      <c r="H34" s="19">
        <v>13423075</v>
      </c>
      <c r="I34" s="143">
        <f t="shared" si="0"/>
        <v>1.3626832389687982</v>
      </c>
      <c r="J34" s="116">
        <f t="shared" si="1"/>
        <v>0.6565019890102608</v>
      </c>
      <c r="K34" s="106">
        <f t="shared" si="2"/>
        <v>-5.880134326381303</v>
      </c>
    </row>
    <row r="35" spans="2:11" ht="12.75">
      <c r="B35" s="15">
        <v>143</v>
      </c>
      <c r="C35" s="5" t="s">
        <v>402</v>
      </c>
      <c r="D35" s="19">
        <v>17378487</v>
      </c>
      <c r="E35" s="19">
        <v>17794250</v>
      </c>
      <c r="F35" s="19">
        <v>17794250</v>
      </c>
      <c r="G35" s="19">
        <v>18900583</v>
      </c>
      <c r="H35" s="19">
        <v>17806760</v>
      </c>
      <c r="I35" s="143">
        <f t="shared" si="0"/>
        <v>2.3924004431455925</v>
      </c>
      <c r="J35" s="116">
        <f t="shared" si="1"/>
        <v>0.07030360931199464</v>
      </c>
      <c r="K35" s="106">
        <f t="shared" si="2"/>
        <v>-5.787244763825539</v>
      </c>
    </row>
    <row r="36" spans="2:11" ht="12.75">
      <c r="B36" s="15">
        <v>144</v>
      </c>
      <c r="C36" s="5" t="s">
        <v>403</v>
      </c>
      <c r="D36" s="19">
        <v>14732426</v>
      </c>
      <c r="E36" s="19">
        <v>15079618</v>
      </c>
      <c r="F36" s="19">
        <v>15079618</v>
      </c>
      <c r="G36" s="19">
        <v>16022494</v>
      </c>
      <c r="H36" s="19">
        <v>15036258</v>
      </c>
      <c r="I36" s="143">
        <f t="shared" si="0"/>
        <v>2.3566519186996038</v>
      </c>
      <c r="J36" s="116">
        <f t="shared" si="1"/>
        <v>-0.28754044034802195</v>
      </c>
      <c r="K36" s="106">
        <f t="shared" si="2"/>
        <v>-6.155321387544288</v>
      </c>
    </row>
    <row r="37" spans="2:11" ht="12.75">
      <c r="B37" s="15">
        <v>145</v>
      </c>
      <c r="C37" s="5" t="s">
        <v>404</v>
      </c>
      <c r="D37" s="19">
        <v>20178299</v>
      </c>
      <c r="E37" s="19">
        <v>19736737</v>
      </c>
      <c r="F37" s="19">
        <v>19736737</v>
      </c>
      <c r="G37" s="19">
        <v>21335846</v>
      </c>
      <c r="H37" s="19">
        <v>20405864</v>
      </c>
      <c r="I37" s="143">
        <f t="shared" si="0"/>
        <v>-2.1883014024125624</v>
      </c>
      <c r="J37" s="116">
        <f t="shared" si="1"/>
        <v>3.3902615209393527</v>
      </c>
      <c r="K37" s="106">
        <f t="shared" si="2"/>
        <v>-4.358777242767875</v>
      </c>
    </row>
    <row r="38" spans="2:11" ht="12.75">
      <c r="B38" s="15">
        <v>146</v>
      </c>
      <c r="C38" s="5" t="s">
        <v>405</v>
      </c>
      <c r="D38" s="19">
        <v>16984821</v>
      </c>
      <c r="E38" s="19">
        <v>17006615</v>
      </c>
      <c r="F38" s="19">
        <v>17006615</v>
      </c>
      <c r="G38" s="19">
        <v>18078734</v>
      </c>
      <c r="H38" s="19">
        <v>16980977</v>
      </c>
      <c r="I38" s="143">
        <f t="shared" si="0"/>
        <v>0.12831456981501344</v>
      </c>
      <c r="J38" s="116">
        <f t="shared" si="1"/>
        <v>-0.15075310401275743</v>
      </c>
      <c r="K38" s="106">
        <f t="shared" si="2"/>
        <v>-6.072090003647379</v>
      </c>
    </row>
    <row r="39" spans="2:11" ht="12.75">
      <c r="B39" s="15">
        <v>147</v>
      </c>
      <c r="C39" s="5" t="s">
        <v>406</v>
      </c>
      <c r="D39" s="19">
        <v>13424546</v>
      </c>
      <c r="E39" s="19">
        <v>13766367</v>
      </c>
      <c r="F39" s="19">
        <v>13766367</v>
      </c>
      <c r="G39" s="19">
        <v>14661786</v>
      </c>
      <c r="H39" s="19">
        <v>13738638</v>
      </c>
      <c r="I39" s="143">
        <f t="shared" si="0"/>
        <v>2.546238807628942</v>
      </c>
      <c r="J39" s="116">
        <f t="shared" si="1"/>
        <v>-0.20142569205078287</v>
      </c>
      <c r="K39" s="106">
        <f t="shared" si="2"/>
        <v>-6.2962861414018745</v>
      </c>
    </row>
    <row r="40" spans="2:11" ht="12.75">
      <c r="B40" s="15">
        <v>148</v>
      </c>
      <c r="C40" s="5" t="s">
        <v>407</v>
      </c>
      <c r="D40" s="19">
        <v>20972828</v>
      </c>
      <c r="E40" s="19">
        <v>19806629</v>
      </c>
      <c r="F40" s="19">
        <v>19806629</v>
      </c>
      <c r="G40" s="19">
        <v>22106664</v>
      </c>
      <c r="H40" s="19">
        <v>21099658</v>
      </c>
      <c r="I40" s="143">
        <f t="shared" si="0"/>
        <v>-5.560523359081571</v>
      </c>
      <c r="J40" s="116">
        <f t="shared" si="1"/>
        <v>6.52826384540246</v>
      </c>
      <c r="K40" s="106">
        <f t="shared" si="2"/>
        <v>-4.5552146628726975</v>
      </c>
    </row>
    <row r="41" spans="2:11" ht="12.75">
      <c r="B41" s="15">
        <v>149</v>
      </c>
      <c r="C41" s="5" t="s">
        <v>408</v>
      </c>
      <c r="D41" s="19">
        <v>13707377</v>
      </c>
      <c r="E41" s="19">
        <v>13638480</v>
      </c>
      <c r="F41" s="19">
        <v>13638480</v>
      </c>
      <c r="G41" s="19">
        <v>14567636</v>
      </c>
      <c r="H41" s="19">
        <v>13620301</v>
      </c>
      <c r="I41" s="143">
        <f t="shared" si="0"/>
        <v>-0.5026271620018896</v>
      </c>
      <c r="J41" s="116">
        <f t="shared" si="1"/>
        <v>-0.13329197975140428</v>
      </c>
      <c r="K41" s="106">
        <f t="shared" si="2"/>
        <v>-6.50301119550214</v>
      </c>
    </row>
    <row r="42" spans="2:11" ht="12.75">
      <c r="B42" s="15">
        <v>150</v>
      </c>
      <c r="C42" s="5" t="s">
        <v>409</v>
      </c>
      <c r="D42" s="19">
        <v>32192588</v>
      </c>
      <c r="E42" s="19">
        <v>31807288</v>
      </c>
      <c r="F42" s="19">
        <v>31807288</v>
      </c>
      <c r="G42" s="19">
        <v>34507962</v>
      </c>
      <c r="H42" s="19">
        <v>33215757</v>
      </c>
      <c r="I42" s="143">
        <f t="shared" si="0"/>
        <v>-1.1968593515998105</v>
      </c>
      <c r="J42" s="116">
        <f t="shared" si="1"/>
        <v>4.42813294865001</v>
      </c>
      <c r="K42" s="106">
        <f t="shared" si="2"/>
        <v>-3.744657537295304</v>
      </c>
    </row>
    <row r="43" spans="2:11" ht="12.75">
      <c r="B43" s="15">
        <v>151</v>
      </c>
      <c r="C43" s="5" t="s">
        <v>410</v>
      </c>
      <c r="D43" s="19">
        <v>17969533</v>
      </c>
      <c r="E43" s="19">
        <v>18004967</v>
      </c>
      <c r="F43" s="19">
        <v>18004967</v>
      </c>
      <c r="G43" s="19">
        <v>19345221</v>
      </c>
      <c r="H43" s="19">
        <v>18266283</v>
      </c>
      <c r="I43" s="143">
        <f t="shared" si="0"/>
        <v>0.19718932039023418</v>
      </c>
      <c r="J43" s="116">
        <f t="shared" si="1"/>
        <v>1.4513550621892302</v>
      </c>
      <c r="K43" s="106">
        <f t="shared" si="2"/>
        <v>-5.57728443629566</v>
      </c>
    </row>
    <row r="44" spans="2:11" ht="12.75">
      <c r="B44" s="15">
        <v>152</v>
      </c>
      <c r="C44" s="5" t="s">
        <v>411</v>
      </c>
      <c r="D44" s="19">
        <v>14263709</v>
      </c>
      <c r="E44" s="19">
        <v>14600126</v>
      </c>
      <c r="F44" s="19">
        <v>14600126</v>
      </c>
      <c r="G44" s="19">
        <v>15558764</v>
      </c>
      <c r="H44" s="19">
        <v>14629771</v>
      </c>
      <c r="I44" s="143">
        <f t="shared" si="0"/>
        <v>2.3585520428101914</v>
      </c>
      <c r="J44" s="116">
        <f t="shared" si="1"/>
        <v>0.2030461928890226</v>
      </c>
      <c r="K44" s="106">
        <f t="shared" si="2"/>
        <v>-5.9708663233146275</v>
      </c>
    </row>
    <row r="45" spans="2:11" ht="14.25" customHeight="1">
      <c r="B45" s="15">
        <v>400</v>
      </c>
      <c r="C45" s="5" t="s">
        <v>654</v>
      </c>
      <c r="D45" s="19">
        <v>29680385</v>
      </c>
      <c r="E45" s="19">
        <v>27458921</v>
      </c>
      <c r="F45" s="19">
        <v>27458921</v>
      </c>
      <c r="G45" s="19">
        <v>31922797</v>
      </c>
      <c r="H45" s="19">
        <v>29729546</v>
      </c>
      <c r="I45" s="143">
        <f t="shared" si="0"/>
        <v>-7.484619892902334</v>
      </c>
      <c r="J45" s="116">
        <f t="shared" si="1"/>
        <v>8.269170518390002</v>
      </c>
      <c r="K45" s="106">
        <f t="shared" si="2"/>
        <v>-6.87048506432566</v>
      </c>
    </row>
    <row r="46" spans="2:11" ht="14.25" customHeight="1">
      <c r="B46" s="15">
        <v>410</v>
      </c>
      <c r="C46" s="5" t="s">
        <v>655</v>
      </c>
      <c r="D46" s="19">
        <v>17738861</v>
      </c>
      <c r="E46" s="19">
        <v>16474179</v>
      </c>
      <c r="F46" s="19">
        <v>16474179</v>
      </c>
      <c r="G46" s="19">
        <v>18904347</v>
      </c>
      <c r="H46" s="19">
        <v>17341807</v>
      </c>
      <c r="I46" s="143">
        <f t="shared" si="0"/>
        <v>-7.129443091075583</v>
      </c>
      <c r="J46" s="116">
        <f t="shared" si="1"/>
        <v>5.266593254814089</v>
      </c>
      <c r="K46" s="106">
        <f t="shared" si="2"/>
        <v>-8.265506340948992</v>
      </c>
    </row>
    <row r="47" spans="2:11" ht="15.75" customHeight="1">
      <c r="B47" s="15">
        <v>411</v>
      </c>
      <c r="C47" s="5" t="s">
        <v>652</v>
      </c>
      <c r="D47" s="19">
        <v>15567967</v>
      </c>
      <c r="E47" s="19">
        <v>15669061</v>
      </c>
      <c r="F47" s="19">
        <v>15669061</v>
      </c>
      <c r="G47" s="19">
        <v>16582633</v>
      </c>
      <c r="H47" s="19">
        <v>15450698</v>
      </c>
      <c r="I47" s="143">
        <f t="shared" si="0"/>
        <v>0.6493718800919757</v>
      </c>
      <c r="J47" s="116">
        <f t="shared" si="1"/>
        <v>-1.3935934003958539</v>
      </c>
      <c r="K47" s="106">
        <f t="shared" si="2"/>
        <v>-6.826026964475429</v>
      </c>
    </row>
    <row r="48" spans="2:11" ht="17.25" customHeight="1">
      <c r="B48" s="15">
        <v>413</v>
      </c>
      <c r="C48" s="5" t="s">
        <v>656</v>
      </c>
      <c r="D48" s="19">
        <v>113816016</v>
      </c>
      <c r="E48" s="19">
        <v>142875796</v>
      </c>
      <c r="F48" s="19">
        <v>142875796</v>
      </c>
      <c r="G48" s="19">
        <v>159248543</v>
      </c>
      <c r="H48" s="19">
        <v>157731136</v>
      </c>
      <c r="I48" s="143">
        <f t="shared" si="0"/>
        <v>25.532241437795534</v>
      </c>
      <c r="J48" s="116">
        <f t="shared" si="1"/>
        <v>10.39738039324729</v>
      </c>
      <c r="K48" s="106">
        <f t="shared" si="2"/>
        <v>-0.9528545576709013</v>
      </c>
    </row>
    <row r="49" spans="2:11" ht="12.75">
      <c r="B49" s="15">
        <v>500</v>
      </c>
      <c r="C49" s="5" t="s">
        <v>374</v>
      </c>
      <c r="D49" s="19">
        <v>18591601</v>
      </c>
      <c r="E49" s="19">
        <v>17795923</v>
      </c>
      <c r="F49" s="19">
        <v>17795923</v>
      </c>
      <c r="G49" s="19">
        <v>19658336</v>
      </c>
      <c r="H49" s="19">
        <v>17920372</v>
      </c>
      <c r="I49" s="143">
        <f t="shared" si="0"/>
        <v>-4.279771279514877</v>
      </c>
      <c r="J49" s="116">
        <f t="shared" si="1"/>
        <v>0.6993118592387715</v>
      </c>
      <c r="K49" s="106">
        <f t="shared" si="2"/>
        <v>-8.84085000887156</v>
      </c>
    </row>
    <row r="50" spans="2:11" ht="14.25" customHeight="1">
      <c r="B50" s="15">
        <v>510</v>
      </c>
      <c r="C50" s="5" t="s">
        <v>653</v>
      </c>
      <c r="D50" s="19">
        <v>188637253</v>
      </c>
      <c r="E50" s="19">
        <v>309893261</v>
      </c>
      <c r="F50" s="19">
        <v>309893261</v>
      </c>
      <c r="G50" s="19">
        <v>314366042</v>
      </c>
      <c r="H50" s="19">
        <v>287025950</v>
      </c>
      <c r="I50" s="143">
        <f t="shared" si="0"/>
        <v>64.27999033679737</v>
      </c>
      <c r="J50" s="116">
        <f t="shared" si="1"/>
        <v>-7.379092699921608</v>
      </c>
      <c r="K50" s="106">
        <f t="shared" si="2"/>
        <v>-8.69689735763508</v>
      </c>
    </row>
    <row r="51" spans="2:11" ht="13.5" customHeight="1">
      <c r="B51" s="15">
        <v>511</v>
      </c>
      <c r="C51" s="5" t="s">
        <v>611</v>
      </c>
      <c r="D51" s="19">
        <v>111457077</v>
      </c>
      <c r="E51" s="19">
        <v>116268802</v>
      </c>
      <c r="F51" s="19">
        <v>1206268802</v>
      </c>
      <c r="G51" s="19">
        <v>133736256</v>
      </c>
      <c r="H51" s="19">
        <v>127020266</v>
      </c>
      <c r="I51" s="143">
        <f t="shared" si="0"/>
        <v>982.2720588662128</v>
      </c>
      <c r="J51" s="116">
        <f t="shared" si="1"/>
        <v>-89.46998664067249</v>
      </c>
      <c r="K51" s="106">
        <f t="shared" si="2"/>
        <v>-5.021816970859416</v>
      </c>
    </row>
    <row r="52" spans="2:11" ht="14.25" customHeight="1">
      <c r="B52" s="15">
        <v>512</v>
      </c>
      <c r="C52" s="5" t="s">
        <v>657</v>
      </c>
      <c r="D52" s="19">
        <v>168597964</v>
      </c>
      <c r="E52" s="19">
        <v>165706036</v>
      </c>
      <c r="F52" s="19">
        <v>165706036</v>
      </c>
      <c r="G52" s="19">
        <v>168150419</v>
      </c>
      <c r="H52" s="19">
        <v>165902151</v>
      </c>
      <c r="I52" s="143">
        <f t="shared" si="0"/>
        <v>-1.71528050006583</v>
      </c>
      <c r="J52" s="116">
        <f t="shared" si="1"/>
        <v>0.11835115046745504</v>
      </c>
      <c r="K52" s="106">
        <f t="shared" si="2"/>
        <v>-1.3370576257677902</v>
      </c>
    </row>
    <row r="53" spans="2:11" ht="14.25" customHeight="1">
      <c r="B53" s="15">
        <v>513</v>
      </c>
      <c r="C53" s="5" t="s">
        <v>612</v>
      </c>
      <c r="D53" s="19">
        <v>68972721</v>
      </c>
      <c r="E53" s="19">
        <v>71354981</v>
      </c>
      <c r="F53" s="19">
        <v>71354981</v>
      </c>
      <c r="G53" s="19">
        <v>80296150</v>
      </c>
      <c r="H53" s="19">
        <v>77979253</v>
      </c>
      <c r="I53" s="143">
        <f t="shared" si="0"/>
        <v>3.4539162229078935</v>
      </c>
      <c r="J53" s="116">
        <f t="shared" si="1"/>
        <v>9.283545321103803</v>
      </c>
      <c r="K53" s="106">
        <f t="shared" si="2"/>
        <v>-2.885439712862947</v>
      </c>
    </row>
    <row r="54" spans="2:11" ht="12.75">
      <c r="B54" s="15">
        <v>600</v>
      </c>
      <c r="C54" s="5" t="s">
        <v>666</v>
      </c>
      <c r="D54" s="19">
        <v>22703328</v>
      </c>
      <c r="E54" s="19">
        <v>22689154</v>
      </c>
      <c r="F54" s="19">
        <v>22689154</v>
      </c>
      <c r="G54" s="19">
        <v>25874976</v>
      </c>
      <c r="H54" s="19">
        <v>23958514</v>
      </c>
      <c r="I54" s="143">
        <f t="shared" si="0"/>
        <v>-0.062431375699634195</v>
      </c>
      <c r="J54" s="116">
        <f t="shared" si="1"/>
        <v>5.594567342616652</v>
      </c>
      <c r="K54" s="106">
        <f t="shared" si="2"/>
        <v>-7.406623295032233</v>
      </c>
    </row>
    <row r="55" spans="2:11" ht="12.75">
      <c r="B55" s="15">
        <v>610</v>
      </c>
      <c r="C55" s="5" t="s">
        <v>658</v>
      </c>
      <c r="D55" s="19">
        <v>11980243</v>
      </c>
      <c r="E55" s="19">
        <v>12066840</v>
      </c>
      <c r="F55" s="19">
        <v>12066840</v>
      </c>
      <c r="G55" s="19">
        <v>12800894</v>
      </c>
      <c r="H55" s="19">
        <v>11707355</v>
      </c>
      <c r="I55" s="143">
        <f t="shared" si="0"/>
        <v>0.7228317489052616</v>
      </c>
      <c r="J55" s="116">
        <f t="shared" si="1"/>
        <v>-2.979114664651228</v>
      </c>
      <c r="K55" s="106">
        <f t="shared" si="2"/>
        <v>-8.542676784918301</v>
      </c>
    </row>
    <row r="56" spans="2:11" ht="12" customHeight="1">
      <c r="B56" s="15">
        <v>611</v>
      </c>
      <c r="C56" s="5" t="s">
        <v>667</v>
      </c>
      <c r="D56" s="19">
        <v>20888046</v>
      </c>
      <c r="E56" s="19">
        <v>20594994</v>
      </c>
      <c r="F56" s="19">
        <v>20594994</v>
      </c>
      <c r="G56" s="19">
        <v>24850593</v>
      </c>
      <c r="H56" s="19">
        <v>23435164</v>
      </c>
      <c r="I56" s="143">
        <f t="shared" si="0"/>
        <v>-1.4029651217734807</v>
      </c>
      <c r="J56" s="116">
        <f t="shared" si="1"/>
        <v>13.790584255572004</v>
      </c>
      <c r="K56" s="106">
        <f t="shared" si="2"/>
        <v>-5.695755429256755</v>
      </c>
    </row>
    <row r="57" spans="2:11" ht="13.5" customHeight="1">
      <c r="B57" s="15">
        <v>612</v>
      </c>
      <c r="C57" s="5" t="s">
        <v>659</v>
      </c>
      <c r="D57" s="19">
        <v>11123441</v>
      </c>
      <c r="E57" s="19">
        <v>12987802</v>
      </c>
      <c r="F57" s="19">
        <v>12987802</v>
      </c>
      <c r="G57" s="19">
        <v>28742492</v>
      </c>
      <c r="H57" s="19">
        <v>27528902</v>
      </c>
      <c r="I57" s="143">
        <f t="shared" si="0"/>
        <v>16.760649874440837</v>
      </c>
      <c r="J57" s="116">
        <f t="shared" si="1"/>
        <v>111.95966800233018</v>
      </c>
      <c r="K57" s="106">
        <f t="shared" si="2"/>
        <v>-4.222285249309632</v>
      </c>
    </row>
    <row r="58" spans="2:11" ht="14.25" customHeight="1">
      <c r="B58" s="15">
        <v>614</v>
      </c>
      <c r="C58" s="5" t="s">
        <v>668</v>
      </c>
      <c r="D58" s="19">
        <v>9518694</v>
      </c>
      <c r="E58" s="19">
        <v>9498857</v>
      </c>
      <c r="F58" s="19">
        <v>9498857</v>
      </c>
      <c r="G58" s="19">
        <v>10117700</v>
      </c>
      <c r="H58" s="19">
        <v>9153115</v>
      </c>
      <c r="I58" s="143">
        <f t="shared" si="0"/>
        <v>-0.2084004381273319</v>
      </c>
      <c r="J58" s="116">
        <f t="shared" si="1"/>
        <v>-3.639827402391682</v>
      </c>
      <c r="K58" s="106">
        <f t="shared" si="2"/>
        <v>-9.533639068167666</v>
      </c>
    </row>
    <row r="59" spans="2:11" ht="15" customHeight="1">
      <c r="B59" s="15">
        <v>700</v>
      </c>
      <c r="C59" s="5" t="s">
        <v>669</v>
      </c>
      <c r="D59" s="19">
        <v>23666830</v>
      </c>
      <c r="E59" s="19">
        <v>20798954</v>
      </c>
      <c r="F59" s="19">
        <v>20798954</v>
      </c>
      <c r="G59" s="19">
        <v>24404276</v>
      </c>
      <c r="H59" s="19">
        <v>22614968</v>
      </c>
      <c r="I59" s="143">
        <f t="shared" si="0"/>
        <v>-12.117702286279997</v>
      </c>
      <c r="J59" s="116">
        <f t="shared" si="1"/>
        <v>8.731275620879785</v>
      </c>
      <c r="K59" s="106">
        <f t="shared" si="2"/>
        <v>-7.331944614951902</v>
      </c>
    </row>
    <row r="60" spans="2:11" ht="13.5" customHeight="1">
      <c r="B60" s="15">
        <v>710</v>
      </c>
      <c r="C60" s="5" t="s">
        <v>149</v>
      </c>
      <c r="D60" s="19">
        <v>31498844</v>
      </c>
      <c r="E60" s="19">
        <v>27361779</v>
      </c>
      <c r="F60" s="19">
        <v>27361779</v>
      </c>
      <c r="G60" s="19">
        <v>36968326</v>
      </c>
      <c r="H60" s="19">
        <v>35087020</v>
      </c>
      <c r="I60" s="143">
        <f t="shared" si="0"/>
        <v>-13.134021680287699</v>
      </c>
      <c r="J60" s="116">
        <f t="shared" si="1"/>
        <v>28.233694161479782</v>
      </c>
      <c r="K60" s="106">
        <f t="shared" si="2"/>
        <v>-5.08896724184914</v>
      </c>
    </row>
    <row r="61" spans="2:11" ht="12.75">
      <c r="B61" s="15">
        <v>711</v>
      </c>
      <c r="C61" s="5" t="s">
        <v>164</v>
      </c>
      <c r="D61" s="19">
        <v>79222041</v>
      </c>
      <c r="E61" s="19">
        <v>34848108</v>
      </c>
      <c r="F61" s="19">
        <v>34848108</v>
      </c>
      <c r="G61" s="19">
        <v>40383060</v>
      </c>
      <c r="H61" s="19">
        <v>37448984</v>
      </c>
      <c r="I61" s="143">
        <f t="shared" si="0"/>
        <v>-56.01210526752271</v>
      </c>
      <c r="J61" s="116">
        <f t="shared" si="1"/>
        <v>7.463464013598675</v>
      </c>
      <c r="K61" s="106">
        <f t="shared" si="2"/>
        <v>-7.265610877432271</v>
      </c>
    </row>
    <row r="62" spans="2:11" ht="12" customHeight="1">
      <c r="B62" s="15">
        <v>712</v>
      </c>
      <c r="C62" s="5" t="s">
        <v>660</v>
      </c>
      <c r="D62" s="19">
        <v>49867612</v>
      </c>
      <c r="E62" s="19">
        <v>47188177</v>
      </c>
      <c r="F62" s="19">
        <v>47188177</v>
      </c>
      <c r="G62" s="19">
        <v>51519873</v>
      </c>
      <c r="H62" s="19">
        <v>49662428</v>
      </c>
      <c r="I62" s="143">
        <f t="shared" si="0"/>
        <v>-5.373096670440125</v>
      </c>
      <c r="J62" s="116">
        <f t="shared" si="1"/>
        <v>5.2433706010723835</v>
      </c>
      <c r="K62" s="106">
        <f t="shared" si="2"/>
        <v>-3.605298095358267</v>
      </c>
    </row>
    <row r="63" spans="2:11" ht="12.75">
      <c r="B63" s="15">
        <v>713</v>
      </c>
      <c r="C63" s="5" t="s">
        <v>661</v>
      </c>
      <c r="D63" s="19">
        <v>42402736</v>
      </c>
      <c r="E63" s="19">
        <v>44608595</v>
      </c>
      <c r="F63" s="19">
        <v>117608595</v>
      </c>
      <c r="G63" s="19">
        <v>118371970</v>
      </c>
      <c r="H63" s="19">
        <v>115379309</v>
      </c>
      <c r="I63" s="143">
        <f t="shared" si="0"/>
        <v>177.3608641668783</v>
      </c>
      <c r="J63" s="116">
        <f t="shared" si="1"/>
        <v>-1.8955128237013619</v>
      </c>
      <c r="K63" s="106">
        <f t="shared" si="2"/>
        <v>-2.528183825951358</v>
      </c>
    </row>
    <row r="64" spans="2:11" ht="11.25" customHeight="1">
      <c r="B64" s="15">
        <v>714</v>
      </c>
      <c r="C64" s="5" t="s">
        <v>670</v>
      </c>
      <c r="D64" s="19">
        <v>28851509</v>
      </c>
      <c r="E64" s="19">
        <v>34357200</v>
      </c>
      <c r="F64" s="19">
        <v>34357200</v>
      </c>
      <c r="G64" s="19">
        <v>38166782</v>
      </c>
      <c r="H64" s="19">
        <v>35933590</v>
      </c>
      <c r="I64" s="143">
        <f t="shared" si="0"/>
        <v>19.082852824093187</v>
      </c>
      <c r="J64" s="116">
        <f t="shared" si="1"/>
        <v>4.588237691080765</v>
      </c>
      <c r="K64" s="106">
        <f t="shared" si="2"/>
        <v>-5.851140397427268</v>
      </c>
    </row>
    <row r="65" spans="1:11" ht="24" customHeight="1">
      <c r="A65" t="s">
        <v>291</v>
      </c>
      <c r="B65" s="15">
        <v>715</v>
      </c>
      <c r="C65" s="5" t="s">
        <v>165</v>
      </c>
      <c r="D65" s="19">
        <v>15064969</v>
      </c>
      <c r="E65" s="19">
        <v>16958146</v>
      </c>
      <c r="F65" s="19">
        <v>16958146</v>
      </c>
      <c r="G65" s="19">
        <v>26044664</v>
      </c>
      <c r="H65" s="19">
        <v>24672861</v>
      </c>
      <c r="I65" s="143">
        <f t="shared" si="0"/>
        <v>12.566750054381126</v>
      </c>
      <c r="J65" s="116">
        <f t="shared" si="1"/>
        <v>45.49267944738771</v>
      </c>
      <c r="K65" s="106">
        <f t="shared" si="2"/>
        <v>-5.267117287441292</v>
      </c>
    </row>
    <row r="66" spans="2:11" ht="12.75">
      <c r="B66" s="15"/>
      <c r="C66" s="7" t="s">
        <v>437</v>
      </c>
      <c r="D66" s="25">
        <f>SUM(D67:D70)</f>
        <v>17072947300</v>
      </c>
      <c r="E66" s="25">
        <f>SUM(E67:E70)</f>
        <v>15982158024</v>
      </c>
      <c r="F66" s="25">
        <f>SUM(F67:F70)</f>
        <v>21364558024</v>
      </c>
      <c r="G66" s="25">
        <f>SUM(G67:G70)</f>
        <v>21759751868</v>
      </c>
      <c r="H66" s="25">
        <f>H67+H68+H69+H70</f>
        <v>31254299792</v>
      </c>
      <c r="I66" s="145">
        <f t="shared" si="0"/>
        <v>25.136906057221875</v>
      </c>
      <c r="J66" s="117">
        <f t="shared" si="1"/>
        <v>46.290411235703075</v>
      </c>
      <c r="K66" s="103">
        <f t="shared" si="2"/>
        <v>43.63353029757076</v>
      </c>
    </row>
    <row r="67" spans="2:11" ht="12.75">
      <c r="B67" s="15" t="s">
        <v>640</v>
      </c>
      <c r="C67" s="5" t="s">
        <v>662</v>
      </c>
      <c r="D67" s="19">
        <v>15558855800</v>
      </c>
      <c r="E67" s="19">
        <v>14671657322</v>
      </c>
      <c r="F67" s="19">
        <v>19573557322</v>
      </c>
      <c r="G67" s="19">
        <v>19848007540</v>
      </c>
      <c r="H67" s="19">
        <v>29441651455</v>
      </c>
      <c r="I67" s="143">
        <f t="shared" si="0"/>
        <v>25.803321102828146</v>
      </c>
      <c r="J67" s="116">
        <f t="shared" si="1"/>
        <v>50.41543532768367</v>
      </c>
      <c r="K67" s="106">
        <f t="shared" si="2"/>
        <v>48.33555154423323</v>
      </c>
    </row>
    <row r="68" spans="2:11" ht="12.75">
      <c r="B68" s="15" t="s">
        <v>663</v>
      </c>
      <c r="C68" s="5" t="s">
        <v>664</v>
      </c>
      <c r="D68" s="19">
        <v>202019300</v>
      </c>
      <c r="E68" s="19">
        <v>193165411</v>
      </c>
      <c r="F68" s="19">
        <v>191665411</v>
      </c>
      <c r="G68" s="19">
        <v>209550145</v>
      </c>
      <c r="H68" s="19">
        <v>199582520</v>
      </c>
      <c r="I68" s="143">
        <f t="shared" si="0"/>
        <v>-5.125197939008796</v>
      </c>
      <c r="J68" s="116">
        <f t="shared" si="1"/>
        <v>4.130692626641963</v>
      </c>
      <c r="K68" s="106">
        <f t="shared" si="2"/>
        <v>-4.756677691633193</v>
      </c>
    </row>
    <row r="69" spans="2:11" ht="15.75" customHeight="1">
      <c r="B69" s="15" t="s">
        <v>307</v>
      </c>
      <c r="C69" s="5" t="s">
        <v>665</v>
      </c>
      <c r="D69" s="19">
        <v>767443362</v>
      </c>
      <c r="E69" s="19">
        <v>728879801</v>
      </c>
      <c r="F69" s="19">
        <v>825879801</v>
      </c>
      <c r="G69" s="19">
        <v>906081425</v>
      </c>
      <c r="H69" s="19">
        <v>841750086</v>
      </c>
      <c r="I69" s="143">
        <f t="shared" si="0"/>
        <v>7.614430183839427</v>
      </c>
      <c r="J69" s="116">
        <f t="shared" si="1"/>
        <v>1.9216216428569632</v>
      </c>
      <c r="K69" s="106">
        <f t="shared" si="2"/>
        <v>-7.09995119919824</v>
      </c>
    </row>
    <row r="70" spans="2:11" ht="14.25" customHeight="1">
      <c r="B70" s="15" t="s">
        <v>675</v>
      </c>
      <c r="C70" s="5" t="s">
        <v>671</v>
      </c>
      <c r="D70" s="19">
        <v>544628838</v>
      </c>
      <c r="E70" s="19">
        <v>388455490</v>
      </c>
      <c r="F70" s="19">
        <v>773455490</v>
      </c>
      <c r="G70" s="19">
        <v>796112758</v>
      </c>
      <c r="H70" s="19">
        <v>771315731</v>
      </c>
      <c r="I70" s="143">
        <f>((F70/D70)-1)*100</f>
        <v>42.015155282688134</v>
      </c>
      <c r="J70" s="116">
        <f>((H70/F70)-1)*100</f>
        <v>-0.27664927428467934</v>
      </c>
      <c r="K70" s="106">
        <f>((H70/G70)-1)*100</f>
        <v>-3.1147631727816094</v>
      </c>
    </row>
    <row r="71" spans="2:11" ht="12.75">
      <c r="B71" s="15"/>
      <c r="C71" s="7" t="s">
        <v>1142</v>
      </c>
      <c r="D71" s="25">
        <f>SUM(D72:D73)</f>
        <v>2208035300</v>
      </c>
      <c r="E71" s="25">
        <f>SUM(E72:E73)</f>
        <v>4269812457</v>
      </c>
      <c r="F71" s="25">
        <f>SUM(F72:F73)</f>
        <v>4368612457</v>
      </c>
      <c r="G71" s="25">
        <f>SUM(G72:G73)</f>
        <v>5608050329</v>
      </c>
      <c r="H71" s="25">
        <f>SUM(H72:H73)</f>
        <v>5498837448</v>
      </c>
      <c r="I71" s="145">
        <f>((F71/D71)-1)*100</f>
        <v>97.85066194367454</v>
      </c>
      <c r="J71" s="117">
        <f>((H71/F71)-1)*100</f>
        <v>25.87148670486887</v>
      </c>
      <c r="K71" s="103">
        <f>((H71/G71)-1)*100</f>
        <v>-1.9474304721418978</v>
      </c>
    </row>
    <row r="72" spans="2:11" ht="12.75">
      <c r="B72" s="15" t="s">
        <v>672</v>
      </c>
      <c r="C72" s="5" t="s">
        <v>673</v>
      </c>
      <c r="D72" s="19">
        <v>1988944600</v>
      </c>
      <c r="E72" s="19">
        <v>4066464697</v>
      </c>
      <c r="F72" s="19">
        <v>4166464697</v>
      </c>
      <c r="G72" s="19">
        <v>5378042530</v>
      </c>
      <c r="H72" s="19">
        <v>5294746511</v>
      </c>
      <c r="I72" s="143">
        <f>((F72/D72)-1)*100</f>
        <v>109.48118399074565</v>
      </c>
      <c r="J72" s="116">
        <f>((H72/F72)-1)*100</f>
        <v>27.080076180950297</v>
      </c>
      <c r="K72" s="106">
        <f>((H72/G72)-1)*100</f>
        <v>-1.5488166658287894</v>
      </c>
    </row>
    <row r="73" spans="2:11" ht="12.75">
      <c r="B73" s="15" t="s">
        <v>674</v>
      </c>
      <c r="C73" s="5" t="s">
        <v>676</v>
      </c>
      <c r="D73" s="19">
        <v>219090700</v>
      </c>
      <c r="E73" s="19">
        <v>203347760</v>
      </c>
      <c r="F73" s="19">
        <v>202147760</v>
      </c>
      <c r="G73" s="19">
        <v>230007799</v>
      </c>
      <c r="H73" s="19">
        <v>204090937</v>
      </c>
      <c r="I73" s="143">
        <f>((F73/D73)-1)*100</f>
        <v>-7.733299496509893</v>
      </c>
      <c r="J73" s="116">
        <f>((H73/F73)-1)*100</f>
        <v>0.9612656603268821</v>
      </c>
      <c r="K73" s="106">
        <f>((H73/G73)-1)*100</f>
        <v>-11.267818792527118</v>
      </c>
    </row>
    <row r="74" spans="2:11" ht="13.5" thickBot="1">
      <c r="B74" s="177" t="s">
        <v>616</v>
      </c>
      <c r="C74" s="178"/>
      <c r="D74" s="21">
        <f>D5+D66+D71</f>
        <v>21342823466</v>
      </c>
      <c r="E74" s="21">
        <f>E5+E66+E71</f>
        <v>22362075388</v>
      </c>
      <c r="F74" s="21">
        <f>F5+F66+F71</f>
        <v>29006275388</v>
      </c>
      <c r="G74" s="21">
        <f>G5+G66+G71</f>
        <v>29802308200</v>
      </c>
      <c r="H74" s="21">
        <f>H5+H66+H71</f>
        <v>39064608200</v>
      </c>
      <c r="I74" s="146">
        <f>((F74/D74)-1)*100</f>
        <v>35.90645789770128</v>
      </c>
      <c r="J74" s="118">
        <f>((H74/F74)-1)*100</f>
        <v>34.67640252826521</v>
      </c>
      <c r="K74" s="67">
        <f>((H74/G74)-1)*100</f>
        <v>31.07913634689543</v>
      </c>
    </row>
    <row r="75" spans="2:11" ht="24.75" customHeight="1">
      <c r="B75" s="176" t="s">
        <v>617</v>
      </c>
      <c r="C75" s="176"/>
      <c r="D75" s="176"/>
      <c r="E75" s="176"/>
      <c r="F75" s="176"/>
      <c r="G75" s="176"/>
      <c r="H75" s="176"/>
      <c r="I75" s="176"/>
      <c r="J75" s="176"/>
      <c r="K75" s="176"/>
    </row>
    <row r="76" spans="2:11" ht="12.75">
      <c r="B76" s="186" t="s">
        <v>848</v>
      </c>
      <c r="C76" s="186"/>
      <c r="D76" s="186"/>
      <c r="E76" s="186"/>
      <c r="F76" s="186"/>
      <c r="G76" s="186"/>
      <c r="H76" s="186"/>
      <c r="I76" s="186"/>
      <c r="J76" s="186"/>
      <c r="K76" s="186"/>
    </row>
    <row r="77" spans="2:11" ht="12.75">
      <c r="B77" s="173" t="s">
        <v>1006</v>
      </c>
      <c r="C77" s="173"/>
      <c r="D77" s="173"/>
      <c r="E77" s="173"/>
      <c r="F77" s="173"/>
      <c r="G77" s="173"/>
      <c r="H77" s="173"/>
      <c r="I77" s="173"/>
      <c r="J77" s="173"/>
      <c r="K77" s="173"/>
    </row>
    <row r="78" spans="2:9" ht="12.75">
      <c r="B78" s="63"/>
      <c r="C78" s="68"/>
      <c r="D78" s="63"/>
      <c r="E78" s="63"/>
      <c r="F78" s="63"/>
      <c r="G78" s="63"/>
      <c r="H78" s="63"/>
      <c r="I78" s="63"/>
    </row>
    <row r="79" ht="12.75">
      <c r="C79" s="2" t="s">
        <v>291</v>
      </c>
    </row>
  </sheetData>
  <sheetProtection/>
  <mergeCells count="9">
    <mergeCell ref="B2:K2"/>
    <mergeCell ref="B75:K75"/>
    <mergeCell ref="B76:K76"/>
    <mergeCell ref="B77:K77"/>
    <mergeCell ref="B3:B4"/>
    <mergeCell ref="C3:C4"/>
    <mergeCell ref="D4:H4"/>
    <mergeCell ref="I4:K4"/>
    <mergeCell ref="B74:C74"/>
  </mergeCells>
  <printOptions/>
  <pageMargins left="0.75" right="0.75" top="1" bottom="1" header="0" footer="0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K106"/>
  <sheetViews>
    <sheetView zoomScalePageLayoutView="0" workbookViewId="0" topLeftCell="C91">
      <selection activeCell="H99" sqref="H99"/>
    </sheetView>
  </sheetViews>
  <sheetFormatPr defaultColWidth="11.421875" defaultRowHeight="12.75"/>
  <cols>
    <col min="1" max="1" width="5.00390625" style="0" customWidth="1"/>
    <col min="2" max="2" width="7.140625" style="0" customWidth="1"/>
    <col min="3" max="3" width="38.421875" style="2" customWidth="1"/>
    <col min="4" max="6" width="15.00390625" style="0" bestFit="1" customWidth="1"/>
    <col min="7" max="7" width="16.00390625" style="0" bestFit="1" customWidth="1"/>
    <col min="8" max="8" width="15.421875" style="0" bestFit="1" customWidth="1"/>
    <col min="9" max="9" width="12.57421875" style="0" customWidth="1"/>
  </cols>
  <sheetData>
    <row r="1" ht="13.5" thickBot="1"/>
    <row r="2" spans="2:11" ht="13.5" thickBot="1">
      <c r="B2" s="170" t="s">
        <v>152</v>
      </c>
      <c r="C2" s="171"/>
      <c r="D2" s="171"/>
      <c r="E2" s="171"/>
      <c r="F2" s="171"/>
      <c r="G2" s="171"/>
      <c r="H2" s="171"/>
      <c r="I2" s="171"/>
      <c r="J2" s="171"/>
      <c r="K2" s="172"/>
    </row>
    <row r="3" spans="2:11" ht="36.75" thickBot="1">
      <c r="B3" s="201" t="s">
        <v>618</v>
      </c>
      <c r="C3" s="201" t="s">
        <v>38</v>
      </c>
      <c r="D3" s="131" t="s">
        <v>845</v>
      </c>
      <c r="E3" s="53" t="s">
        <v>846</v>
      </c>
      <c r="F3" s="53" t="s">
        <v>847</v>
      </c>
      <c r="G3" s="53" t="s">
        <v>844</v>
      </c>
      <c r="H3" s="53" t="s">
        <v>469</v>
      </c>
      <c r="I3" s="104" t="s">
        <v>34</v>
      </c>
      <c r="J3" s="53" t="s">
        <v>35</v>
      </c>
      <c r="K3" s="53" t="s">
        <v>36</v>
      </c>
    </row>
    <row r="4" spans="2:11" ht="13.5" thickBot="1">
      <c r="B4" s="198"/>
      <c r="C4" s="198"/>
      <c r="D4" s="190" t="s">
        <v>32</v>
      </c>
      <c r="E4" s="191"/>
      <c r="F4" s="191"/>
      <c r="G4" s="191"/>
      <c r="H4" s="192"/>
      <c r="I4" s="190" t="s">
        <v>33</v>
      </c>
      <c r="J4" s="191"/>
      <c r="K4" s="192"/>
    </row>
    <row r="5" spans="2:11" ht="12.75">
      <c r="B5" s="64"/>
      <c r="C5" s="65" t="s">
        <v>422</v>
      </c>
      <c r="D5" s="50">
        <f>SUM(D6:D92)</f>
        <v>9285597723</v>
      </c>
      <c r="E5" s="50">
        <f>SUM(E6:E92)</f>
        <v>8618146708</v>
      </c>
      <c r="F5" s="50">
        <f>SUM(F6:F92)</f>
        <v>8618146708</v>
      </c>
      <c r="G5" s="50">
        <f>SUM(G6:G92)</f>
        <v>9479767178</v>
      </c>
      <c r="H5" s="50">
        <f>SUM(H6:H92)</f>
        <v>8700461889</v>
      </c>
      <c r="I5" s="119">
        <f>((F5/D5)-1)*100</f>
        <v>-7.188024238297064</v>
      </c>
      <c r="J5" s="115">
        <f>((H5/F5)-1)*100</f>
        <v>0.9551378479504047</v>
      </c>
      <c r="K5" s="121">
        <f>((H5/G5)-1)*100</f>
        <v>-8.220721821191546</v>
      </c>
    </row>
    <row r="6" spans="2:11" ht="12.75">
      <c r="B6" s="15">
        <v>100</v>
      </c>
      <c r="C6" s="78" t="s">
        <v>677</v>
      </c>
      <c r="D6" s="19">
        <v>110012939</v>
      </c>
      <c r="E6" s="19">
        <v>186136037</v>
      </c>
      <c r="F6" s="19">
        <v>186136037</v>
      </c>
      <c r="G6" s="31">
        <v>268668742</v>
      </c>
      <c r="H6" s="31">
        <v>320351703</v>
      </c>
      <c r="I6" s="122">
        <f aca="true" t="shared" si="0" ref="I6:I69">((F6/D6)-1)*100</f>
        <v>69.19467718247215</v>
      </c>
      <c r="J6" s="116">
        <f aca="true" t="shared" si="1" ref="J6:J69">((H6/F6)-1)*100</f>
        <v>72.10622304159189</v>
      </c>
      <c r="K6" s="124">
        <f aca="true" t="shared" si="2" ref="K6:K69">((H6/G6)-1)*100</f>
        <v>19.236685524064434</v>
      </c>
    </row>
    <row r="7" spans="2:11" ht="12.75">
      <c r="B7" s="15">
        <v>110</v>
      </c>
      <c r="C7" s="78" t="s">
        <v>294</v>
      </c>
      <c r="D7" s="19">
        <v>51709748</v>
      </c>
      <c r="E7" s="19">
        <v>76121217</v>
      </c>
      <c r="F7" s="19">
        <v>76121217</v>
      </c>
      <c r="G7" s="31">
        <v>69058754</v>
      </c>
      <c r="H7" s="31">
        <v>66133337</v>
      </c>
      <c r="I7" s="122">
        <f t="shared" si="0"/>
        <v>47.20864042888007</v>
      </c>
      <c r="J7" s="116">
        <f t="shared" si="1"/>
        <v>-13.121019859679862</v>
      </c>
      <c r="K7" s="124">
        <f t="shared" si="2"/>
        <v>-4.236127689184777</v>
      </c>
    </row>
    <row r="8" spans="2:11" ht="12.75">
      <c r="B8" s="15">
        <v>112</v>
      </c>
      <c r="C8" s="78" t="s">
        <v>678</v>
      </c>
      <c r="D8" s="19">
        <v>96984559</v>
      </c>
      <c r="E8" s="19">
        <v>116625485</v>
      </c>
      <c r="F8" s="19">
        <v>116625485</v>
      </c>
      <c r="G8" s="31">
        <v>111235274</v>
      </c>
      <c r="H8" s="31">
        <v>102381781</v>
      </c>
      <c r="I8" s="122">
        <f t="shared" si="0"/>
        <v>20.251601082188753</v>
      </c>
      <c r="J8" s="116">
        <f t="shared" si="1"/>
        <v>-12.213200228063359</v>
      </c>
      <c r="K8" s="124">
        <f t="shared" si="2"/>
        <v>-7.959249509287858</v>
      </c>
    </row>
    <row r="9" spans="2:11" ht="24.75" customHeight="1">
      <c r="B9" s="15">
        <v>113</v>
      </c>
      <c r="C9" s="78" t="s">
        <v>166</v>
      </c>
      <c r="D9" s="19">
        <v>78243539</v>
      </c>
      <c r="E9" s="19">
        <v>36949657</v>
      </c>
      <c r="F9" s="19">
        <v>36949657</v>
      </c>
      <c r="G9" s="26"/>
      <c r="H9" s="26"/>
      <c r="I9" s="122">
        <f t="shared" si="0"/>
        <v>-52.77609183807497</v>
      </c>
      <c r="J9" s="116">
        <f t="shared" si="1"/>
        <v>-100</v>
      </c>
      <c r="K9" s="124" t="e">
        <f t="shared" si="2"/>
        <v>#DIV/0!</v>
      </c>
    </row>
    <row r="10" spans="2:11" ht="12.75">
      <c r="B10" s="15">
        <v>120</v>
      </c>
      <c r="C10" s="78" t="s">
        <v>679</v>
      </c>
      <c r="D10" s="19">
        <v>2764732755</v>
      </c>
      <c r="E10" s="19">
        <v>2194738128</v>
      </c>
      <c r="F10" s="19">
        <v>2194738128</v>
      </c>
      <c r="G10" s="31">
        <v>1968724685</v>
      </c>
      <c r="H10" s="31">
        <v>1646377280</v>
      </c>
      <c r="I10" s="122">
        <f t="shared" si="0"/>
        <v>-20.616626542625816</v>
      </c>
      <c r="J10" s="116">
        <f t="shared" si="1"/>
        <v>-24.98525181679443</v>
      </c>
      <c r="K10" s="124">
        <f t="shared" si="2"/>
        <v>-16.373412059899074</v>
      </c>
    </row>
    <row r="11" spans="2:11" ht="12.75">
      <c r="B11" s="15">
        <v>121</v>
      </c>
      <c r="C11" s="78" t="s">
        <v>680</v>
      </c>
      <c r="D11" s="19">
        <v>95233310</v>
      </c>
      <c r="E11" s="19">
        <v>66961595</v>
      </c>
      <c r="F11" s="19">
        <v>66961595</v>
      </c>
      <c r="G11" s="31">
        <v>49625820</v>
      </c>
      <c r="H11" s="31">
        <v>46561834</v>
      </c>
      <c r="I11" s="122">
        <f t="shared" si="0"/>
        <v>-29.686792362882276</v>
      </c>
      <c r="J11" s="116">
        <f t="shared" si="1"/>
        <v>-30.46486721231775</v>
      </c>
      <c r="K11" s="124">
        <f t="shared" si="2"/>
        <v>-6.174177071532516</v>
      </c>
    </row>
    <row r="12" spans="2:11" ht="24">
      <c r="B12" s="15">
        <v>130</v>
      </c>
      <c r="C12" s="78" t="s">
        <v>681</v>
      </c>
      <c r="D12" s="19">
        <v>36051586</v>
      </c>
      <c r="E12" s="19">
        <v>49837012</v>
      </c>
      <c r="F12" s="19">
        <v>49837012</v>
      </c>
      <c r="G12" s="31">
        <v>43033559</v>
      </c>
      <c r="H12" s="31">
        <v>40056773</v>
      </c>
      <c r="I12" s="122">
        <f t="shared" si="0"/>
        <v>38.23805698867173</v>
      </c>
      <c r="J12" s="116">
        <f t="shared" si="1"/>
        <v>-19.624448993852194</v>
      </c>
      <c r="K12" s="124">
        <f t="shared" si="2"/>
        <v>-6.917359542583967</v>
      </c>
    </row>
    <row r="13" spans="2:11" ht="24">
      <c r="B13" s="15">
        <v>131</v>
      </c>
      <c r="C13" s="78" t="s">
        <v>682</v>
      </c>
      <c r="D13" s="19">
        <v>44739734</v>
      </c>
      <c r="E13" s="19">
        <v>33239850</v>
      </c>
      <c r="F13" s="19">
        <v>33239850</v>
      </c>
      <c r="G13" s="31">
        <v>24070697</v>
      </c>
      <c r="H13" s="31">
        <v>22505007</v>
      </c>
      <c r="I13" s="122">
        <f t="shared" si="0"/>
        <v>-25.703961494272633</v>
      </c>
      <c r="J13" s="116">
        <f t="shared" si="1"/>
        <v>-32.29510060965979</v>
      </c>
      <c r="K13" s="124">
        <f t="shared" si="2"/>
        <v>-6.504547832578345</v>
      </c>
    </row>
    <row r="14" spans="2:11" ht="24">
      <c r="B14" s="15">
        <v>132</v>
      </c>
      <c r="C14" s="78" t="s">
        <v>683</v>
      </c>
      <c r="D14" s="19">
        <v>50933753</v>
      </c>
      <c r="E14" s="19">
        <v>40648569</v>
      </c>
      <c r="F14" s="19">
        <v>40648569</v>
      </c>
      <c r="G14" s="31">
        <v>27546245</v>
      </c>
      <c r="H14" s="31">
        <v>25894849</v>
      </c>
      <c r="I14" s="122">
        <f t="shared" si="0"/>
        <v>-20.19325770084133</v>
      </c>
      <c r="J14" s="116">
        <f t="shared" si="1"/>
        <v>-36.295791864161316</v>
      </c>
      <c r="K14" s="124">
        <f t="shared" si="2"/>
        <v>-5.994994962108269</v>
      </c>
    </row>
    <row r="15" spans="2:11" ht="12.75">
      <c r="B15" s="15">
        <v>133</v>
      </c>
      <c r="C15" s="78" t="s">
        <v>684</v>
      </c>
      <c r="D15" s="19">
        <v>15457912</v>
      </c>
      <c r="E15" s="19">
        <v>12168799</v>
      </c>
      <c r="F15" s="19">
        <v>12168799</v>
      </c>
      <c r="G15" s="31">
        <v>12951757</v>
      </c>
      <c r="H15" s="31">
        <v>12180694</v>
      </c>
      <c r="I15" s="122">
        <f t="shared" si="0"/>
        <v>-21.277860813284487</v>
      </c>
      <c r="J15" s="116">
        <f t="shared" si="1"/>
        <v>0.09774999159737341</v>
      </c>
      <c r="K15" s="124">
        <f t="shared" si="2"/>
        <v>-5.953346715816243</v>
      </c>
    </row>
    <row r="16" spans="2:11" ht="27" customHeight="1">
      <c r="B16" s="15">
        <v>134</v>
      </c>
      <c r="C16" s="78" t="s">
        <v>689</v>
      </c>
      <c r="D16" s="19">
        <v>111471007</v>
      </c>
      <c r="E16" s="19">
        <v>86968691</v>
      </c>
      <c r="F16" s="19">
        <v>86968691</v>
      </c>
      <c r="G16" s="31">
        <v>385145183</v>
      </c>
      <c r="H16" s="31">
        <v>328046101</v>
      </c>
      <c r="I16" s="122">
        <f t="shared" si="0"/>
        <v>-21.980886922462272</v>
      </c>
      <c r="J16" s="116">
        <f t="shared" si="1"/>
        <v>277.20022829825047</v>
      </c>
      <c r="K16" s="124">
        <f t="shared" si="2"/>
        <v>-14.82533977323559</v>
      </c>
    </row>
    <row r="17" spans="2:11" ht="24">
      <c r="B17" s="15">
        <v>135</v>
      </c>
      <c r="C17" s="78" t="s">
        <v>685</v>
      </c>
      <c r="D17" s="19">
        <v>412991165</v>
      </c>
      <c r="E17" s="19">
        <v>362029624</v>
      </c>
      <c r="F17" s="19">
        <v>362029624</v>
      </c>
      <c r="G17" s="31">
        <v>451715597</v>
      </c>
      <c r="H17" s="31">
        <v>387294790</v>
      </c>
      <c r="I17" s="122">
        <f t="shared" si="0"/>
        <v>-12.339620146595632</v>
      </c>
      <c r="J17" s="116">
        <f t="shared" si="1"/>
        <v>6.978756522974483</v>
      </c>
      <c r="K17" s="124">
        <f t="shared" si="2"/>
        <v>-14.261364324774462</v>
      </c>
    </row>
    <row r="18" spans="2:11" ht="24">
      <c r="B18" s="15">
        <v>200</v>
      </c>
      <c r="C18" s="78" t="s">
        <v>690</v>
      </c>
      <c r="D18" s="19">
        <v>100852198</v>
      </c>
      <c r="E18" s="19">
        <v>55128458</v>
      </c>
      <c r="F18" s="19">
        <v>55128458</v>
      </c>
      <c r="G18" s="31">
        <v>32989518</v>
      </c>
      <c r="H18" s="31">
        <v>31154947</v>
      </c>
      <c r="I18" s="122">
        <f t="shared" si="0"/>
        <v>-45.33737579026289</v>
      </c>
      <c r="J18" s="116">
        <f t="shared" si="1"/>
        <v>-43.48663443479591</v>
      </c>
      <c r="K18" s="124">
        <f t="shared" si="2"/>
        <v>-5.561072459439997</v>
      </c>
    </row>
    <row r="19" spans="2:11" ht="12.75">
      <c r="B19" s="15">
        <v>210</v>
      </c>
      <c r="C19" s="78" t="s">
        <v>293</v>
      </c>
      <c r="D19" s="19">
        <v>42014215</v>
      </c>
      <c r="E19" s="19">
        <v>51043223</v>
      </c>
      <c r="F19" s="19">
        <v>51043223</v>
      </c>
      <c r="G19" s="31">
        <v>65059971</v>
      </c>
      <c r="H19" s="31">
        <v>57920943</v>
      </c>
      <c r="I19" s="122">
        <f t="shared" si="0"/>
        <v>21.490364630161473</v>
      </c>
      <c r="J19" s="116">
        <f t="shared" si="1"/>
        <v>13.474305883858474</v>
      </c>
      <c r="K19" s="124">
        <f t="shared" si="2"/>
        <v>-10.972995976281641</v>
      </c>
    </row>
    <row r="20" spans="2:11" ht="14.25" customHeight="1">
      <c r="B20" s="15">
        <v>211</v>
      </c>
      <c r="C20" s="78" t="s">
        <v>686</v>
      </c>
      <c r="D20" s="19">
        <v>30106235</v>
      </c>
      <c r="E20" s="19">
        <v>23888147</v>
      </c>
      <c r="F20" s="19">
        <v>23888147</v>
      </c>
      <c r="G20" s="31">
        <v>32203659</v>
      </c>
      <c r="H20" s="31">
        <v>28547070</v>
      </c>
      <c r="I20" s="122">
        <f t="shared" si="0"/>
        <v>-20.653821376203297</v>
      </c>
      <c r="J20" s="116">
        <f t="shared" si="1"/>
        <v>19.503074055932434</v>
      </c>
      <c r="K20" s="124">
        <f t="shared" si="2"/>
        <v>-11.354576198934419</v>
      </c>
    </row>
    <row r="21" spans="2:11" ht="12.75">
      <c r="B21" s="15">
        <v>212</v>
      </c>
      <c r="C21" s="78" t="s">
        <v>687</v>
      </c>
      <c r="D21" s="19">
        <v>17543161</v>
      </c>
      <c r="E21" s="19">
        <v>17260850</v>
      </c>
      <c r="F21" s="19">
        <v>17260850</v>
      </c>
      <c r="G21" s="31">
        <v>22221581</v>
      </c>
      <c r="H21" s="31">
        <v>20369804</v>
      </c>
      <c r="I21" s="122">
        <f t="shared" si="0"/>
        <v>-1.6092367846364697</v>
      </c>
      <c r="J21" s="116">
        <f t="shared" si="1"/>
        <v>18.011592708354463</v>
      </c>
      <c r="K21" s="124">
        <f t="shared" si="2"/>
        <v>-8.333236955552348</v>
      </c>
    </row>
    <row r="22" spans="2:11" ht="24">
      <c r="B22" s="15">
        <v>213</v>
      </c>
      <c r="C22" s="78" t="s">
        <v>691</v>
      </c>
      <c r="D22" s="19">
        <v>44398974</v>
      </c>
      <c r="E22" s="19">
        <v>39119608</v>
      </c>
      <c r="F22" s="19">
        <v>39119608</v>
      </c>
      <c r="G22" s="31">
        <v>34688876</v>
      </c>
      <c r="H22" s="31">
        <v>31726803</v>
      </c>
      <c r="I22" s="122">
        <f t="shared" si="0"/>
        <v>-11.890738736440177</v>
      </c>
      <c r="J22" s="116">
        <f t="shared" si="1"/>
        <v>-18.897952658421325</v>
      </c>
      <c r="K22" s="124">
        <f t="shared" si="2"/>
        <v>-8.538970821654758</v>
      </c>
    </row>
    <row r="23" spans="2:11" ht="24" customHeight="1">
      <c r="B23" s="15">
        <v>214</v>
      </c>
      <c r="C23" s="78" t="s">
        <v>692</v>
      </c>
      <c r="D23" s="19">
        <v>20623283</v>
      </c>
      <c r="E23" s="19">
        <v>23882224</v>
      </c>
      <c r="F23" s="19">
        <v>23882224</v>
      </c>
      <c r="G23" s="31">
        <v>19426509</v>
      </c>
      <c r="H23" s="31">
        <v>18536420</v>
      </c>
      <c r="I23" s="122">
        <f t="shared" si="0"/>
        <v>15.802241573274255</v>
      </c>
      <c r="J23" s="116">
        <f t="shared" si="1"/>
        <v>-22.38402922608883</v>
      </c>
      <c r="K23" s="124">
        <f t="shared" si="2"/>
        <v>-4.581826822307599</v>
      </c>
    </row>
    <row r="24" spans="2:11" ht="24">
      <c r="B24" s="15">
        <v>216</v>
      </c>
      <c r="C24" s="78" t="s">
        <v>688</v>
      </c>
      <c r="D24" s="19">
        <v>54943298</v>
      </c>
      <c r="E24" s="19">
        <v>78386155</v>
      </c>
      <c r="F24" s="19">
        <v>78386155</v>
      </c>
      <c r="G24" s="31">
        <v>113336592</v>
      </c>
      <c r="H24" s="31">
        <v>108380624</v>
      </c>
      <c r="I24" s="122">
        <f t="shared" si="0"/>
        <v>42.66736408870104</v>
      </c>
      <c r="J24" s="116">
        <f t="shared" si="1"/>
        <v>38.26500866128719</v>
      </c>
      <c r="K24" s="124">
        <f t="shared" si="2"/>
        <v>-4.372787210683027</v>
      </c>
    </row>
    <row r="25" spans="2:11" ht="15" customHeight="1">
      <c r="B25" s="15">
        <v>217</v>
      </c>
      <c r="C25" s="78" t="s">
        <v>693</v>
      </c>
      <c r="D25" s="19">
        <v>21558360</v>
      </c>
      <c r="E25" s="19">
        <v>17350776</v>
      </c>
      <c r="F25" s="19">
        <v>17350776</v>
      </c>
      <c r="G25" s="31">
        <v>16000000</v>
      </c>
      <c r="H25" s="31">
        <v>16000000</v>
      </c>
      <c r="I25" s="122">
        <f t="shared" si="0"/>
        <v>-19.517180342103945</v>
      </c>
      <c r="J25" s="116">
        <f t="shared" si="1"/>
        <v>-7.785104251245012</v>
      </c>
      <c r="K25" s="124">
        <f t="shared" si="2"/>
        <v>0</v>
      </c>
    </row>
    <row r="26" spans="2:11" ht="24">
      <c r="B26" s="15">
        <v>300</v>
      </c>
      <c r="C26" s="78" t="s">
        <v>714</v>
      </c>
      <c r="D26" s="19">
        <v>23092316</v>
      </c>
      <c r="E26" s="19">
        <v>333808360</v>
      </c>
      <c r="F26" s="19">
        <v>333808360</v>
      </c>
      <c r="G26" s="31">
        <v>474207013</v>
      </c>
      <c r="H26" s="31">
        <v>467401218</v>
      </c>
      <c r="I26" s="122">
        <f t="shared" si="0"/>
        <v>1345.5386804857512</v>
      </c>
      <c r="J26" s="116">
        <f t="shared" si="1"/>
        <v>40.02082452338822</v>
      </c>
      <c r="K26" s="124">
        <f t="shared" si="2"/>
        <v>-1.4351949282538357</v>
      </c>
    </row>
    <row r="27" spans="2:11" ht="24">
      <c r="B27" s="15">
        <v>310</v>
      </c>
      <c r="C27" s="78" t="s">
        <v>694</v>
      </c>
      <c r="D27" s="19">
        <v>29458285</v>
      </c>
      <c r="E27" s="19">
        <v>31198089</v>
      </c>
      <c r="F27" s="19">
        <v>31198089</v>
      </c>
      <c r="G27" s="31">
        <v>32347474</v>
      </c>
      <c r="H27" s="31">
        <v>29291771</v>
      </c>
      <c r="I27" s="122">
        <f t="shared" si="0"/>
        <v>5.905992151274253</v>
      </c>
      <c r="J27" s="116">
        <f t="shared" si="1"/>
        <v>-6.11036784977439</v>
      </c>
      <c r="K27" s="124">
        <f t="shared" si="2"/>
        <v>-9.446496502323487</v>
      </c>
    </row>
    <row r="28" spans="2:11" ht="24">
      <c r="B28" s="15">
        <v>311</v>
      </c>
      <c r="C28" s="78" t="s">
        <v>695</v>
      </c>
      <c r="D28" s="19">
        <v>24333464</v>
      </c>
      <c r="E28" s="19">
        <v>28117953</v>
      </c>
      <c r="F28" s="19">
        <v>28117953</v>
      </c>
      <c r="G28" s="31">
        <v>27391904</v>
      </c>
      <c r="H28" s="31">
        <v>25277610</v>
      </c>
      <c r="I28" s="122">
        <f t="shared" si="0"/>
        <v>15.552611005157345</v>
      </c>
      <c r="J28" s="116">
        <f t="shared" si="1"/>
        <v>-10.101528372282287</v>
      </c>
      <c r="K28" s="124">
        <f t="shared" si="2"/>
        <v>-7.7186821332317805</v>
      </c>
    </row>
    <row r="29" spans="2:11" ht="12.75">
      <c r="B29" s="15">
        <v>312</v>
      </c>
      <c r="C29" s="78" t="s">
        <v>696</v>
      </c>
      <c r="D29" s="19">
        <v>52783707</v>
      </c>
      <c r="E29" s="19">
        <v>63421450</v>
      </c>
      <c r="F29" s="19">
        <v>63421450</v>
      </c>
      <c r="G29" s="31">
        <v>61226995</v>
      </c>
      <c r="H29" s="31">
        <v>54350363</v>
      </c>
      <c r="I29" s="122">
        <f t="shared" si="0"/>
        <v>20.15345947566738</v>
      </c>
      <c r="J29" s="116">
        <f t="shared" si="1"/>
        <v>-14.302869139699581</v>
      </c>
      <c r="K29" s="124">
        <f t="shared" si="2"/>
        <v>-11.23137269761484</v>
      </c>
    </row>
    <row r="30" spans="2:11" ht="12.75">
      <c r="B30" s="15">
        <v>313</v>
      </c>
      <c r="C30" s="78" t="s">
        <v>697</v>
      </c>
      <c r="D30" s="19">
        <v>46647272</v>
      </c>
      <c r="E30" s="19">
        <v>16324166</v>
      </c>
      <c r="F30" s="19">
        <v>16324166</v>
      </c>
      <c r="G30" s="31">
        <v>18682964</v>
      </c>
      <c r="H30" s="31">
        <v>17606996</v>
      </c>
      <c r="I30" s="122">
        <f t="shared" si="0"/>
        <v>-65.00510040544279</v>
      </c>
      <c r="J30" s="116">
        <f t="shared" si="1"/>
        <v>7.858471912133225</v>
      </c>
      <c r="K30" s="124">
        <f t="shared" si="2"/>
        <v>-5.759086192105278</v>
      </c>
    </row>
    <row r="31" spans="2:11" ht="12.75">
      <c r="B31" s="15">
        <v>321</v>
      </c>
      <c r="C31" s="78" t="s">
        <v>698</v>
      </c>
      <c r="D31" s="19">
        <v>15134773</v>
      </c>
      <c r="E31" s="19">
        <v>17454033</v>
      </c>
      <c r="F31" s="19">
        <v>17454033</v>
      </c>
      <c r="G31" s="31">
        <v>20200048</v>
      </c>
      <c r="H31" s="31">
        <v>18506438</v>
      </c>
      <c r="I31" s="122">
        <f t="shared" si="0"/>
        <v>15.324048798089018</v>
      </c>
      <c r="J31" s="116">
        <f t="shared" si="1"/>
        <v>6.029580670553325</v>
      </c>
      <c r="K31" s="124">
        <f t="shared" si="2"/>
        <v>-8.384187997969118</v>
      </c>
    </row>
    <row r="32" spans="2:11" ht="12.75">
      <c r="B32" s="15">
        <v>322</v>
      </c>
      <c r="C32" s="78" t="s">
        <v>699</v>
      </c>
      <c r="D32" s="19">
        <v>90020734</v>
      </c>
      <c r="E32" s="19">
        <v>66278345</v>
      </c>
      <c r="F32" s="19">
        <v>66278345</v>
      </c>
      <c r="G32" s="31">
        <v>66461296</v>
      </c>
      <c r="H32" s="31">
        <v>60540259</v>
      </c>
      <c r="I32" s="122">
        <f t="shared" si="0"/>
        <v>-26.37435615666053</v>
      </c>
      <c r="J32" s="116">
        <f t="shared" si="1"/>
        <v>-8.657557758872825</v>
      </c>
      <c r="K32" s="124">
        <f t="shared" si="2"/>
        <v>-8.909000209685946</v>
      </c>
    </row>
    <row r="33" spans="2:11" ht="12.75">
      <c r="B33" s="15">
        <v>323</v>
      </c>
      <c r="C33" s="78" t="s">
        <v>715</v>
      </c>
      <c r="D33" s="19">
        <v>20384929</v>
      </c>
      <c r="E33" s="19">
        <v>21149428</v>
      </c>
      <c r="F33" s="19">
        <v>21149428</v>
      </c>
      <c r="G33" s="31">
        <v>23919412</v>
      </c>
      <c r="H33" s="31">
        <v>22127585</v>
      </c>
      <c r="I33" s="122">
        <f t="shared" si="0"/>
        <v>3.7503147545914883</v>
      </c>
      <c r="J33" s="116">
        <f t="shared" si="1"/>
        <v>4.6249808741872345</v>
      </c>
      <c r="K33" s="124">
        <f t="shared" si="2"/>
        <v>-7.491099697601267</v>
      </c>
    </row>
    <row r="34" spans="2:11" ht="12.75">
      <c r="B34" s="15">
        <v>324</v>
      </c>
      <c r="C34" s="78" t="s">
        <v>700</v>
      </c>
      <c r="D34" s="19">
        <v>13392528</v>
      </c>
      <c r="E34" s="19">
        <v>15508998</v>
      </c>
      <c r="F34" s="19">
        <v>15508998</v>
      </c>
      <c r="G34" s="31">
        <v>17007322</v>
      </c>
      <c r="H34" s="31">
        <v>15785278</v>
      </c>
      <c r="I34" s="122">
        <f t="shared" si="0"/>
        <v>15.803364383483087</v>
      </c>
      <c r="J34" s="116">
        <f t="shared" si="1"/>
        <v>1.7814174713285835</v>
      </c>
      <c r="K34" s="124">
        <f t="shared" si="2"/>
        <v>-7.185399323891206</v>
      </c>
    </row>
    <row r="35" spans="2:11" ht="12.75">
      <c r="B35" s="15">
        <v>325</v>
      </c>
      <c r="C35" s="78" t="s">
        <v>701</v>
      </c>
      <c r="D35" s="19">
        <v>34998859</v>
      </c>
      <c r="E35" s="19">
        <v>36659162</v>
      </c>
      <c r="F35" s="19">
        <v>36659162</v>
      </c>
      <c r="G35" s="31">
        <v>45119816</v>
      </c>
      <c r="H35" s="31">
        <v>41452208</v>
      </c>
      <c r="I35" s="122">
        <f t="shared" si="0"/>
        <v>4.74387750754961</v>
      </c>
      <c r="J35" s="116">
        <f t="shared" si="1"/>
        <v>13.074619654426357</v>
      </c>
      <c r="K35" s="124">
        <f t="shared" si="2"/>
        <v>-8.128596978321012</v>
      </c>
    </row>
    <row r="36" spans="2:11" ht="12.75">
      <c r="B36" s="15">
        <v>326</v>
      </c>
      <c r="C36" s="78" t="s">
        <v>702</v>
      </c>
      <c r="D36" s="19">
        <v>15180205</v>
      </c>
      <c r="E36" s="19">
        <v>16830332</v>
      </c>
      <c r="F36" s="19">
        <v>16830332</v>
      </c>
      <c r="G36" s="31">
        <v>21266558</v>
      </c>
      <c r="H36" s="31">
        <v>19480524</v>
      </c>
      <c r="I36" s="122">
        <f t="shared" si="0"/>
        <v>10.870255045962818</v>
      </c>
      <c r="J36" s="116">
        <f t="shared" si="1"/>
        <v>15.746522409658947</v>
      </c>
      <c r="K36" s="124">
        <f t="shared" si="2"/>
        <v>-8.398321909920735</v>
      </c>
    </row>
    <row r="37" spans="2:11" ht="12.75">
      <c r="B37" s="15">
        <v>327</v>
      </c>
      <c r="C37" s="78" t="s">
        <v>703</v>
      </c>
      <c r="D37" s="19">
        <v>69071036</v>
      </c>
      <c r="E37" s="19">
        <v>48294721</v>
      </c>
      <c r="F37" s="19">
        <v>48294721</v>
      </c>
      <c r="G37" s="31">
        <v>45543316</v>
      </c>
      <c r="H37" s="31">
        <v>42094556</v>
      </c>
      <c r="I37" s="122">
        <f t="shared" si="0"/>
        <v>-30.07963424784884</v>
      </c>
      <c r="J37" s="116">
        <f t="shared" si="1"/>
        <v>-12.83818370127866</v>
      </c>
      <c r="K37" s="124">
        <f t="shared" si="2"/>
        <v>-7.572483303587296</v>
      </c>
    </row>
    <row r="38" spans="2:11" ht="12.75">
      <c r="B38" s="15">
        <v>328</v>
      </c>
      <c r="C38" s="78" t="s">
        <v>704</v>
      </c>
      <c r="D38" s="19">
        <v>61116597</v>
      </c>
      <c r="E38" s="19">
        <v>56063364</v>
      </c>
      <c r="F38" s="19">
        <v>56063364</v>
      </c>
      <c r="G38" s="31">
        <v>55196745</v>
      </c>
      <c r="H38" s="31">
        <v>50497976</v>
      </c>
      <c r="I38" s="122">
        <f t="shared" si="0"/>
        <v>-8.268184499866704</v>
      </c>
      <c r="J38" s="116">
        <f t="shared" si="1"/>
        <v>-9.926960501335591</v>
      </c>
      <c r="K38" s="124">
        <f t="shared" si="2"/>
        <v>-8.512764656684013</v>
      </c>
    </row>
    <row r="39" spans="2:11" ht="12.75">
      <c r="B39" s="15">
        <v>329</v>
      </c>
      <c r="C39" s="78" t="s">
        <v>705</v>
      </c>
      <c r="D39" s="19">
        <v>110211011</v>
      </c>
      <c r="E39" s="19">
        <v>120558748</v>
      </c>
      <c r="F39" s="19">
        <v>120558748</v>
      </c>
      <c r="G39" s="31">
        <v>116804674</v>
      </c>
      <c r="H39" s="31">
        <v>103064156</v>
      </c>
      <c r="I39" s="122">
        <f t="shared" si="0"/>
        <v>9.389022844550432</v>
      </c>
      <c r="J39" s="116">
        <f t="shared" si="1"/>
        <v>-14.511258859456632</v>
      </c>
      <c r="K39" s="124">
        <f t="shared" si="2"/>
        <v>-11.76367137499994</v>
      </c>
    </row>
    <row r="40" spans="2:11" ht="12.75">
      <c r="B40" s="15">
        <v>330</v>
      </c>
      <c r="C40" s="78" t="s">
        <v>706</v>
      </c>
      <c r="D40" s="19">
        <v>25913178</v>
      </c>
      <c r="E40" s="19">
        <v>25545937</v>
      </c>
      <c r="F40" s="19">
        <v>25545937</v>
      </c>
      <c r="G40" s="31">
        <v>24450590</v>
      </c>
      <c r="H40" s="31">
        <v>22790720</v>
      </c>
      <c r="I40" s="122">
        <f t="shared" si="0"/>
        <v>-1.4171978442783062</v>
      </c>
      <c r="J40" s="116">
        <f t="shared" si="1"/>
        <v>-10.78534328179076</v>
      </c>
      <c r="K40" s="124">
        <f t="shared" si="2"/>
        <v>-6.788670539238517</v>
      </c>
    </row>
    <row r="41" spans="2:11" ht="12.75">
      <c r="B41" s="15">
        <v>331</v>
      </c>
      <c r="C41" s="78" t="s">
        <v>707</v>
      </c>
      <c r="D41" s="19">
        <v>27961523</v>
      </c>
      <c r="E41" s="19">
        <v>28160024</v>
      </c>
      <c r="F41" s="19">
        <v>28160024</v>
      </c>
      <c r="G41" s="31">
        <v>29251462</v>
      </c>
      <c r="H41" s="31">
        <v>26624471</v>
      </c>
      <c r="I41" s="122">
        <f t="shared" si="0"/>
        <v>0.7099076827825179</v>
      </c>
      <c r="J41" s="116">
        <f t="shared" si="1"/>
        <v>-5.452953449187403</v>
      </c>
      <c r="K41" s="124">
        <f t="shared" si="2"/>
        <v>-8.980716929635857</v>
      </c>
    </row>
    <row r="42" spans="2:11" ht="12.75">
      <c r="B42" s="15">
        <v>332</v>
      </c>
      <c r="C42" s="78" t="s">
        <v>708</v>
      </c>
      <c r="D42" s="19">
        <v>74397678</v>
      </c>
      <c r="E42" s="19">
        <v>41057156</v>
      </c>
      <c r="F42" s="19">
        <v>41057156</v>
      </c>
      <c r="G42" s="31">
        <v>36879536</v>
      </c>
      <c r="H42" s="31">
        <v>33596963</v>
      </c>
      <c r="I42" s="122">
        <f t="shared" si="0"/>
        <v>-44.813928198135436</v>
      </c>
      <c r="J42" s="116">
        <f t="shared" si="1"/>
        <v>-18.17026245071627</v>
      </c>
      <c r="K42" s="124">
        <f t="shared" si="2"/>
        <v>-8.900797992686238</v>
      </c>
    </row>
    <row r="43" spans="2:11" ht="12.75">
      <c r="B43" s="15">
        <v>333</v>
      </c>
      <c r="C43" s="78" t="s">
        <v>709</v>
      </c>
      <c r="D43" s="19">
        <v>19119642</v>
      </c>
      <c r="E43" s="19">
        <v>19282174</v>
      </c>
      <c r="F43" s="19">
        <v>19282174</v>
      </c>
      <c r="G43" s="31">
        <v>26697458</v>
      </c>
      <c r="H43" s="31">
        <v>24361723</v>
      </c>
      <c r="I43" s="122">
        <f t="shared" si="0"/>
        <v>0.850078678251398</v>
      </c>
      <c r="J43" s="116">
        <f t="shared" si="1"/>
        <v>26.343238060189677</v>
      </c>
      <c r="K43" s="124">
        <f t="shared" si="2"/>
        <v>-8.74890410914777</v>
      </c>
    </row>
    <row r="44" spans="2:11" ht="12.75">
      <c r="B44" s="15">
        <v>334</v>
      </c>
      <c r="C44" s="78" t="s">
        <v>710</v>
      </c>
      <c r="D44" s="19">
        <v>60597527</v>
      </c>
      <c r="E44" s="19">
        <v>60487601</v>
      </c>
      <c r="F44" s="19">
        <v>60487601</v>
      </c>
      <c r="G44" s="31">
        <v>71022780</v>
      </c>
      <c r="H44" s="31">
        <v>64182100</v>
      </c>
      <c r="I44" s="122">
        <f t="shared" si="0"/>
        <v>-0.18140344242101314</v>
      </c>
      <c r="J44" s="116">
        <f t="shared" si="1"/>
        <v>6.107861675651516</v>
      </c>
      <c r="K44" s="124">
        <f t="shared" si="2"/>
        <v>-9.63167028944798</v>
      </c>
    </row>
    <row r="45" spans="2:11" ht="12.75">
      <c r="B45" s="15">
        <v>335</v>
      </c>
      <c r="C45" s="78" t="s">
        <v>711</v>
      </c>
      <c r="D45" s="19">
        <v>43841144</v>
      </c>
      <c r="E45" s="19">
        <v>49098566</v>
      </c>
      <c r="F45" s="19">
        <v>49098566</v>
      </c>
      <c r="G45" s="31">
        <v>49660851</v>
      </c>
      <c r="H45" s="31">
        <v>44738447</v>
      </c>
      <c r="I45" s="122">
        <f t="shared" si="0"/>
        <v>11.991981778577676</v>
      </c>
      <c r="J45" s="116">
        <f t="shared" si="1"/>
        <v>-8.880338786269238</v>
      </c>
      <c r="K45" s="124">
        <f t="shared" si="2"/>
        <v>-9.912041177063191</v>
      </c>
    </row>
    <row r="46" spans="2:11" ht="12.75">
      <c r="B46" s="15">
        <v>336</v>
      </c>
      <c r="C46" s="78" t="s">
        <v>712</v>
      </c>
      <c r="D46" s="19">
        <v>42018002</v>
      </c>
      <c r="E46" s="19">
        <v>41601387</v>
      </c>
      <c r="F46" s="19">
        <v>41601387</v>
      </c>
      <c r="G46" s="31">
        <v>40663975</v>
      </c>
      <c r="H46" s="31">
        <v>36718377</v>
      </c>
      <c r="I46" s="122">
        <f t="shared" si="0"/>
        <v>-0.9915154937638393</v>
      </c>
      <c r="J46" s="116">
        <f t="shared" si="1"/>
        <v>-11.73761345985892</v>
      </c>
      <c r="K46" s="124">
        <f t="shared" si="2"/>
        <v>-9.702932386713304</v>
      </c>
    </row>
    <row r="47" spans="2:11" ht="12.75">
      <c r="B47" s="15">
        <v>337</v>
      </c>
      <c r="C47" s="78" t="s">
        <v>713</v>
      </c>
      <c r="D47" s="19">
        <v>24396440</v>
      </c>
      <c r="E47" s="19">
        <v>24186808</v>
      </c>
      <c r="F47" s="19">
        <v>24186808</v>
      </c>
      <c r="G47" s="31">
        <v>27136542</v>
      </c>
      <c r="H47" s="31">
        <v>25157792</v>
      </c>
      <c r="I47" s="122">
        <f t="shared" si="0"/>
        <v>-0.8592729103098606</v>
      </c>
      <c r="J47" s="116">
        <f t="shared" si="1"/>
        <v>4.01451898902907</v>
      </c>
      <c r="K47" s="124">
        <f t="shared" si="2"/>
        <v>-7.2918281187042915</v>
      </c>
    </row>
    <row r="48" spans="2:11" ht="12.75">
      <c r="B48" s="15">
        <v>338</v>
      </c>
      <c r="C48" s="78" t="s">
        <v>716</v>
      </c>
      <c r="D48" s="19">
        <v>22300804</v>
      </c>
      <c r="E48" s="19">
        <v>23913247</v>
      </c>
      <c r="F48" s="19">
        <v>23913247</v>
      </c>
      <c r="G48" s="31">
        <v>22578648</v>
      </c>
      <c r="H48" s="31">
        <v>20696276</v>
      </c>
      <c r="I48" s="122">
        <f t="shared" si="0"/>
        <v>7.230425414258601</v>
      </c>
      <c r="J48" s="116">
        <f t="shared" si="1"/>
        <v>-13.452673323702136</v>
      </c>
      <c r="K48" s="124">
        <f t="shared" si="2"/>
        <v>-8.33695622519116</v>
      </c>
    </row>
    <row r="49" spans="2:11" ht="12.75">
      <c r="B49" s="15">
        <v>339</v>
      </c>
      <c r="C49" s="78" t="s">
        <v>717</v>
      </c>
      <c r="D49" s="19">
        <v>36662864</v>
      </c>
      <c r="E49" s="19">
        <v>39037227</v>
      </c>
      <c r="F49" s="19">
        <v>39037227</v>
      </c>
      <c r="G49" s="31">
        <v>38550917</v>
      </c>
      <c r="H49" s="31">
        <v>34969918</v>
      </c>
      <c r="I49" s="122">
        <f t="shared" si="0"/>
        <v>6.476207096095932</v>
      </c>
      <c r="J49" s="116">
        <f t="shared" si="1"/>
        <v>-10.419052049982957</v>
      </c>
      <c r="K49" s="124">
        <f t="shared" si="2"/>
        <v>-9.2890112056219</v>
      </c>
    </row>
    <row r="50" spans="2:11" ht="12.75">
      <c r="B50" s="15">
        <v>340</v>
      </c>
      <c r="C50" s="78" t="s">
        <v>718</v>
      </c>
      <c r="D50" s="19">
        <v>41627295</v>
      </c>
      <c r="E50" s="19">
        <v>38265528</v>
      </c>
      <c r="F50" s="19">
        <v>38265528</v>
      </c>
      <c r="G50" s="31">
        <v>34103499</v>
      </c>
      <c r="H50" s="31">
        <v>31310454</v>
      </c>
      <c r="I50" s="122">
        <f t="shared" si="0"/>
        <v>-8.075871852831174</v>
      </c>
      <c r="J50" s="116">
        <f t="shared" si="1"/>
        <v>-18.17582132931761</v>
      </c>
      <c r="K50" s="124">
        <f t="shared" si="2"/>
        <v>-8.189907434424837</v>
      </c>
    </row>
    <row r="51" spans="2:11" ht="12.75">
      <c r="B51" s="15">
        <v>341</v>
      </c>
      <c r="C51" s="78" t="s">
        <v>719</v>
      </c>
      <c r="D51" s="19">
        <v>24788474</v>
      </c>
      <c r="E51" s="19">
        <v>26108120</v>
      </c>
      <c r="F51" s="19">
        <v>26108120</v>
      </c>
      <c r="G51" s="31">
        <v>29697848</v>
      </c>
      <c r="H51" s="31">
        <v>26878294</v>
      </c>
      <c r="I51" s="122">
        <f t="shared" si="0"/>
        <v>5.323627424584498</v>
      </c>
      <c r="J51" s="116">
        <f t="shared" si="1"/>
        <v>2.9499404782879823</v>
      </c>
      <c r="K51" s="124">
        <f t="shared" si="2"/>
        <v>-9.49413573670389</v>
      </c>
    </row>
    <row r="52" spans="2:11" ht="12.75">
      <c r="B52" s="15">
        <v>342</v>
      </c>
      <c r="C52" s="78" t="s">
        <v>720</v>
      </c>
      <c r="D52" s="19">
        <v>20177259</v>
      </c>
      <c r="E52" s="19">
        <v>22116210</v>
      </c>
      <c r="F52" s="19">
        <v>22116210</v>
      </c>
      <c r="G52" s="31">
        <v>24324596</v>
      </c>
      <c r="H52" s="31">
        <v>22330998</v>
      </c>
      <c r="I52" s="122">
        <f t="shared" si="0"/>
        <v>9.609585722223212</v>
      </c>
      <c r="J52" s="116">
        <f t="shared" si="1"/>
        <v>0.9711790582563662</v>
      </c>
      <c r="K52" s="124">
        <f t="shared" si="2"/>
        <v>-8.195811350782556</v>
      </c>
    </row>
    <row r="53" spans="2:11" ht="12.75">
      <c r="B53" s="15">
        <v>343</v>
      </c>
      <c r="C53" s="78" t="s">
        <v>721</v>
      </c>
      <c r="D53" s="19">
        <v>26304752</v>
      </c>
      <c r="E53" s="19">
        <v>25162746</v>
      </c>
      <c r="F53" s="19">
        <v>25162746</v>
      </c>
      <c r="G53" s="31">
        <v>28082547</v>
      </c>
      <c r="H53" s="31">
        <v>26024889</v>
      </c>
      <c r="I53" s="122">
        <f t="shared" si="0"/>
        <v>-4.341443705684811</v>
      </c>
      <c r="J53" s="116">
        <f t="shared" si="1"/>
        <v>3.426267546475259</v>
      </c>
      <c r="K53" s="124">
        <f t="shared" si="2"/>
        <v>-7.327177267788421</v>
      </c>
    </row>
    <row r="54" spans="2:11" ht="12.75">
      <c r="B54" s="15">
        <v>344</v>
      </c>
      <c r="C54" s="78" t="s">
        <v>722</v>
      </c>
      <c r="D54" s="19">
        <v>23265905</v>
      </c>
      <c r="E54" s="19">
        <v>25380364</v>
      </c>
      <c r="F54" s="19">
        <v>25380364</v>
      </c>
      <c r="G54" s="31">
        <v>28607969</v>
      </c>
      <c r="H54" s="31">
        <v>25979252</v>
      </c>
      <c r="I54" s="122">
        <f t="shared" si="0"/>
        <v>9.088230180601187</v>
      </c>
      <c r="J54" s="116">
        <f t="shared" si="1"/>
        <v>2.3596509490565243</v>
      </c>
      <c r="K54" s="124">
        <f t="shared" si="2"/>
        <v>-9.188757859741802</v>
      </c>
    </row>
    <row r="55" spans="2:11" ht="12.75">
      <c r="B55" s="15">
        <v>345</v>
      </c>
      <c r="C55" s="78" t="s">
        <v>723</v>
      </c>
      <c r="D55" s="19">
        <v>66115067</v>
      </c>
      <c r="E55" s="19">
        <v>60643824</v>
      </c>
      <c r="F55" s="19">
        <v>60643824</v>
      </c>
      <c r="G55" s="31">
        <v>58233185</v>
      </c>
      <c r="H55" s="31">
        <v>52634467</v>
      </c>
      <c r="I55" s="122">
        <f t="shared" si="0"/>
        <v>-8.275334576912707</v>
      </c>
      <c r="J55" s="116">
        <f t="shared" si="1"/>
        <v>-13.207209690470712</v>
      </c>
      <c r="K55" s="124">
        <f t="shared" si="2"/>
        <v>-9.614308405078653</v>
      </c>
    </row>
    <row r="56" spans="2:11" ht="12.75">
      <c r="B56" s="15">
        <v>346</v>
      </c>
      <c r="C56" s="78" t="s">
        <v>724</v>
      </c>
      <c r="D56" s="19">
        <v>52515418</v>
      </c>
      <c r="E56" s="19">
        <v>52519406</v>
      </c>
      <c r="F56" s="19">
        <v>52519406</v>
      </c>
      <c r="G56" s="31">
        <v>52521073</v>
      </c>
      <c r="H56" s="31">
        <v>47479107</v>
      </c>
      <c r="I56" s="122">
        <f t="shared" si="0"/>
        <v>0.007593960310847692</v>
      </c>
      <c r="J56" s="116">
        <f t="shared" si="1"/>
        <v>-9.597022098840945</v>
      </c>
      <c r="K56" s="124">
        <f t="shared" si="2"/>
        <v>-9.5998914569015</v>
      </c>
    </row>
    <row r="57" spans="2:11" ht="12.75">
      <c r="B57" s="15">
        <v>347</v>
      </c>
      <c r="C57" s="78" t="s">
        <v>725</v>
      </c>
      <c r="D57" s="19">
        <v>25367052</v>
      </c>
      <c r="E57" s="19">
        <v>24666060</v>
      </c>
      <c r="F57" s="19">
        <v>24666060</v>
      </c>
      <c r="G57" s="31">
        <v>27052006</v>
      </c>
      <c r="H57" s="31">
        <v>25110661</v>
      </c>
      <c r="I57" s="122">
        <f t="shared" si="0"/>
        <v>-2.7633956046607233</v>
      </c>
      <c r="J57" s="116">
        <f t="shared" si="1"/>
        <v>1.8024808177714569</v>
      </c>
      <c r="K57" s="124">
        <f t="shared" si="2"/>
        <v>-7.176343965027954</v>
      </c>
    </row>
    <row r="58" spans="2:11" ht="12.75">
      <c r="B58" s="15">
        <v>348</v>
      </c>
      <c r="C58" s="78" t="s">
        <v>726</v>
      </c>
      <c r="D58" s="19">
        <v>51351979</v>
      </c>
      <c r="E58" s="19">
        <v>50089844</v>
      </c>
      <c r="F58" s="19">
        <v>50089844</v>
      </c>
      <c r="G58" s="31">
        <v>57138590</v>
      </c>
      <c r="H58" s="31">
        <v>51656761</v>
      </c>
      <c r="I58" s="122">
        <f t="shared" si="0"/>
        <v>-2.4578118011771233</v>
      </c>
      <c r="J58" s="116">
        <f t="shared" si="1"/>
        <v>3.128212976666478</v>
      </c>
      <c r="K58" s="124">
        <f t="shared" si="2"/>
        <v>-9.5939171757651</v>
      </c>
    </row>
    <row r="59" spans="2:11" ht="12.75">
      <c r="B59" s="15">
        <v>349</v>
      </c>
      <c r="C59" s="78" t="s">
        <v>727</v>
      </c>
      <c r="D59" s="19">
        <v>13108643</v>
      </c>
      <c r="E59" s="19">
        <v>14420407</v>
      </c>
      <c r="F59" s="19">
        <v>14420407</v>
      </c>
      <c r="G59" s="31">
        <v>18791395</v>
      </c>
      <c r="H59" s="31">
        <v>17268424</v>
      </c>
      <c r="I59" s="122">
        <f t="shared" si="0"/>
        <v>10.006863410652045</v>
      </c>
      <c r="J59" s="116">
        <f t="shared" si="1"/>
        <v>19.74990719748757</v>
      </c>
      <c r="K59" s="124">
        <f t="shared" si="2"/>
        <v>-8.104619162121807</v>
      </c>
    </row>
    <row r="60" spans="2:11" ht="12.75">
      <c r="B60" s="15">
        <v>350</v>
      </c>
      <c r="C60" s="78" t="s">
        <v>728</v>
      </c>
      <c r="D60" s="19">
        <v>48741631</v>
      </c>
      <c r="E60" s="19">
        <v>49139980</v>
      </c>
      <c r="F60" s="19">
        <v>49139980</v>
      </c>
      <c r="G60" s="31">
        <v>52948912</v>
      </c>
      <c r="H60" s="31">
        <v>47720236</v>
      </c>
      <c r="I60" s="122">
        <f t="shared" si="0"/>
        <v>0.8172664554454423</v>
      </c>
      <c r="J60" s="116">
        <f t="shared" si="1"/>
        <v>-2.8891831050806283</v>
      </c>
      <c r="K60" s="124">
        <f t="shared" si="2"/>
        <v>-9.874945116908162</v>
      </c>
    </row>
    <row r="61" spans="2:11" ht="12.75">
      <c r="B61" s="15">
        <v>351</v>
      </c>
      <c r="C61" s="78" t="s">
        <v>729</v>
      </c>
      <c r="D61" s="19">
        <v>18181305</v>
      </c>
      <c r="E61" s="19">
        <v>19617240</v>
      </c>
      <c r="F61" s="19">
        <v>19617240</v>
      </c>
      <c r="G61" s="31">
        <v>20792311</v>
      </c>
      <c r="H61" s="31">
        <v>19220156</v>
      </c>
      <c r="I61" s="122">
        <f t="shared" si="0"/>
        <v>7.897865417251393</v>
      </c>
      <c r="J61" s="116">
        <f t="shared" si="1"/>
        <v>-2.0241583423560083</v>
      </c>
      <c r="K61" s="124">
        <f t="shared" si="2"/>
        <v>-7.561232611420632</v>
      </c>
    </row>
    <row r="62" spans="2:11" ht="12.75">
      <c r="B62" s="15">
        <v>352</v>
      </c>
      <c r="C62" s="78" t="s">
        <v>730</v>
      </c>
      <c r="D62" s="19">
        <v>16189939</v>
      </c>
      <c r="E62" s="19">
        <v>18807801</v>
      </c>
      <c r="F62" s="19">
        <v>18807801</v>
      </c>
      <c r="G62" s="31">
        <v>19784401</v>
      </c>
      <c r="H62" s="31">
        <v>18276858</v>
      </c>
      <c r="I62" s="122">
        <f t="shared" si="0"/>
        <v>16.16968414766726</v>
      </c>
      <c r="J62" s="116">
        <f t="shared" si="1"/>
        <v>-2.8229935014731367</v>
      </c>
      <c r="K62" s="124">
        <f t="shared" si="2"/>
        <v>-7.619856673952374</v>
      </c>
    </row>
    <row r="63" spans="2:11" ht="24">
      <c r="B63" s="15">
        <v>400</v>
      </c>
      <c r="C63" s="78" t="s">
        <v>731</v>
      </c>
      <c r="D63" s="19">
        <v>346159588</v>
      </c>
      <c r="E63" s="19">
        <v>194281402</v>
      </c>
      <c r="F63" s="19">
        <v>194281402</v>
      </c>
      <c r="G63" s="31">
        <v>300918137</v>
      </c>
      <c r="H63" s="31">
        <v>289314349</v>
      </c>
      <c r="I63" s="122">
        <f t="shared" si="0"/>
        <v>-43.875192617804935</v>
      </c>
      <c r="J63" s="116">
        <f t="shared" si="1"/>
        <v>48.9151025377097</v>
      </c>
      <c r="K63" s="124">
        <f t="shared" si="2"/>
        <v>-3.856127821235311</v>
      </c>
    </row>
    <row r="64" spans="2:11" ht="27.75" customHeight="1">
      <c r="B64" s="15">
        <v>410</v>
      </c>
      <c r="C64" s="78" t="s">
        <v>732</v>
      </c>
      <c r="D64" s="19">
        <v>15924253</v>
      </c>
      <c r="E64" s="19">
        <v>14237271</v>
      </c>
      <c r="F64" s="19">
        <v>14237271</v>
      </c>
      <c r="G64" s="31">
        <v>19894164</v>
      </c>
      <c r="H64" s="31">
        <v>18709319</v>
      </c>
      <c r="I64" s="122">
        <f t="shared" si="0"/>
        <v>-10.59379049051783</v>
      </c>
      <c r="J64" s="116">
        <f t="shared" si="1"/>
        <v>31.4108511385363</v>
      </c>
      <c r="K64" s="124">
        <f t="shared" si="2"/>
        <v>-5.955741593363761</v>
      </c>
    </row>
    <row r="65" spans="2:11" ht="24">
      <c r="B65" s="15">
        <v>411</v>
      </c>
      <c r="C65" s="78" t="s">
        <v>733</v>
      </c>
      <c r="D65" s="19">
        <v>50719308</v>
      </c>
      <c r="E65" s="19">
        <v>48517695</v>
      </c>
      <c r="F65" s="19">
        <v>48517695</v>
      </c>
      <c r="G65" s="31">
        <v>64657510</v>
      </c>
      <c r="H65" s="31">
        <v>57270283</v>
      </c>
      <c r="I65" s="122">
        <f t="shared" si="0"/>
        <v>-4.340778860784145</v>
      </c>
      <c r="J65" s="116">
        <f t="shared" si="1"/>
        <v>18.0399913887088</v>
      </c>
      <c r="K65" s="124">
        <f t="shared" si="2"/>
        <v>-11.425164686979128</v>
      </c>
    </row>
    <row r="66" spans="2:11" ht="36">
      <c r="B66" s="15">
        <v>412</v>
      </c>
      <c r="C66" s="78" t="s">
        <v>734</v>
      </c>
      <c r="D66" s="19">
        <v>30442307</v>
      </c>
      <c r="E66" s="19">
        <v>32659244</v>
      </c>
      <c r="F66" s="19">
        <v>32659244</v>
      </c>
      <c r="G66" s="31">
        <v>33130445</v>
      </c>
      <c r="H66" s="31">
        <v>30176418</v>
      </c>
      <c r="I66" s="122">
        <f t="shared" si="0"/>
        <v>7.282421138450523</v>
      </c>
      <c r="J66" s="116">
        <f t="shared" si="1"/>
        <v>-7.6022151645641305</v>
      </c>
      <c r="K66" s="124">
        <f t="shared" si="2"/>
        <v>-8.916351712148751</v>
      </c>
    </row>
    <row r="67" spans="2:11" ht="24">
      <c r="B67" s="15">
        <v>413</v>
      </c>
      <c r="C67" s="78" t="s">
        <v>735</v>
      </c>
      <c r="D67" s="19">
        <v>20543485</v>
      </c>
      <c r="E67" s="19">
        <v>18991728</v>
      </c>
      <c r="F67" s="19">
        <v>18991728</v>
      </c>
      <c r="G67" s="31">
        <v>22707089</v>
      </c>
      <c r="H67" s="31">
        <v>20566300</v>
      </c>
      <c r="I67" s="122">
        <f t="shared" si="0"/>
        <v>-7.5535236596906525</v>
      </c>
      <c r="J67" s="116">
        <f t="shared" si="1"/>
        <v>8.29083061846716</v>
      </c>
      <c r="K67" s="124">
        <f t="shared" si="2"/>
        <v>-9.427844317693035</v>
      </c>
    </row>
    <row r="68" spans="2:11" ht="24" customHeight="1">
      <c r="B68" s="15">
        <v>414</v>
      </c>
      <c r="C68" s="78" t="s">
        <v>167</v>
      </c>
      <c r="D68" s="19">
        <v>24943113</v>
      </c>
      <c r="E68" s="19">
        <v>18766835</v>
      </c>
      <c r="F68" s="19">
        <v>18766835</v>
      </c>
      <c r="G68" s="31">
        <v>17584052</v>
      </c>
      <c r="H68" s="31">
        <v>16160291</v>
      </c>
      <c r="I68" s="122">
        <f t="shared" si="0"/>
        <v>-24.761456198350217</v>
      </c>
      <c r="J68" s="116">
        <f t="shared" si="1"/>
        <v>-13.889097442376407</v>
      </c>
      <c r="K68" s="124">
        <f t="shared" si="2"/>
        <v>-8.09688802103179</v>
      </c>
    </row>
    <row r="69" spans="2:11" ht="24">
      <c r="B69" s="15">
        <v>415</v>
      </c>
      <c r="C69" s="78" t="s">
        <v>168</v>
      </c>
      <c r="D69" s="19">
        <v>25467160</v>
      </c>
      <c r="E69" s="19">
        <v>14918691</v>
      </c>
      <c r="F69" s="19">
        <v>14918691</v>
      </c>
      <c r="G69" s="31">
        <v>12652040</v>
      </c>
      <c r="H69" s="31">
        <v>11773069</v>
      </c>
      <c r="I69" s="122">
        <f t="shared" si="0"/>
        <v>-41.419887415793525</v>
      </c>
      <c r="J69" s="116">
        <f t="shared" si="1"/>
        <v>-21.085107265778213</v>
      </c>
      <c r="K69" s="124">
        <f t="shared" si="2"/>
        <v>-6.947267002001256</v>
      </c>
    </row>
    <row r="70" spans="2:11" ht="25.5" customHeight="1">
      <c r="B70" s="15">
        <v>500</v>
      </c>
      <c r="C70" s="78" t="s">
        <v>169</v>
      </c>
      <c r="D70" s="19">
        <v>114687054</v>
      </c>
      <c r="E70" s="19">
        <v>113718122</v>
      </c>
      <c r="F70" s="19">
        <v>113718122</v>
      </c>
      <c r="G70" s="31">
        <v>88532811</v>
      </c>
      <c r="H70" s="31">
        <v>81486443</v>
      </c>
      <c r="I70" s="122">
        <f aca="true" t="shared" si="3" ref="I70:I99">((F70/D70)-1)*100</f>
        <v>-0.8448486260707377</v>
      </c>
      <c r="J70" s="116">
        <f aca="true" t="shared" si="4" ref="J70:J99">((H70/F70)-1)*100</f>
        <v>-28.343485130716463</v>
      </c>
      <c r="K70" s="124">
        <f aca="true" t="shared" si="5" ref="K70:K99">((H70/G70)-1)*100</f>
        <v>-7.959046957178395</v>
      </c>
    </row>
    <row r="71" spans="2:11" ht="36">
      <c r="B71" s="15">
        <v>510</v>
      </c>
      <c r="C71" s="78" t="s">
        <v>740</v>
      </c>
      <c r="D71" s="19">
        <v>33240605</v>
      </c>
      <c r="E71" s="19">
        <v>29014279</v>
      </c>
      <c r="F71" s="19">
        <v>29014279</v>
      </c>
      <c r="G71" s="31">
        <v>41263801</v>
      </c>
      <c r="H71" s="31">
        <v>37201495</v>
      </c>
      <c r="I71" s="122">
        <f t="shared" si="3"/>
        <v>-12.714347407335092</v>
      </c>
      <c r="J71" s="116">
        <f t="shared" si="4"/>
        <v>28.217885407388543</v>
      </c>
      <c r="K71" s="124">
        <f t="shared" si="5"/>
        <v>-9.844720800199669</v>
      </c>
    </row>
    <row r="72" spans="2:11" ht="24">
      <c r="B72" s="15">
        <v>511</v>
      </c>
      <c r="C72" s="78" t="s">
        <v>741</v>
      </c>
      <c r="D72" s="19">
        <v>32442724</v>
      </c>
      <c r="E72" s="19">
        <v>32708493</v>
      </c>
      <c r="F72" s="19">
        <v>32708493</v>
      </c>
      <c r="G72" s="31">
        <v>43554069</v>
      </c>
      <c r="H72" s="31">
        <v>38799568</v>
      </c>
      <c r="I72" s="122">
        <f t="shared" si="3"/>
        <v>0.8191944671477103</v>
      </c>
      <c r="J72" s="116">
        <f t="shared" si="4"/>
        <v>18.62230399914786</v>
      </c>
      <c r="K72" s="124">
        <f t="shared" si="5"/>
        <v>-10.916318748542187</v>
      </c>
    </row>
    <row r="73" spans="2:11" ht="36">
      <c r="B73" s="15">
        <v>512</v>
      </c>
      <c r="C73" s="78" t="s">
        <v>742</v>
      </c>
      <c r="D73" s="19">
        <v>30377949</v>
      </c>
      <c r="E73" s="19">
        <v>33171300</v>
      </c>
      <c r="F73" s="19">
        <v>33171300</v>
      </c>
      <c r="G73" s="31">
        <v>38418427</v>
      </c>
      <c r="H73" s="31">
        <v>34287072</v>
      </c>
      <c r="I73" s="122">
        <f t="shared" si="3"/>
        <v>9.195324542812289</v>
      </c>
      <c r="J73" s="116">
        <f t="shared" si="4"/>
        <v>3.363666784238184</v>
      </c>
      <c r="K73" s="124">
        <f t="shared" si="5"/>
        <v>-10.753576662573927</v>
      </c>
    </row>
    <row r="74" spans="2:11" ht="36">
      <c r="B74" s="15">
        <v>513</v>
      </c>
      <c r="C74" s="78" t="s">
        <v>170</v>
      </c>
      <c r="D74" s="19">
        <v>31159119</v>
      </c>
      <c r="E74" s="19">
        <v>33584191</v>
      </c>
      <c r="F74" s="19">
        <v>33584191</v>
      </c>
      <c r="G74" s="31">
        <v>38880621</v>
      </c>
      <c r="H74" s="31">
        <v>34639162</v>
      </c>
      <c r="I74" s="122">
        <f t="shared" si="3"/>
        <v>7.782864464171779</v>
      </c>
      <c r="J74" s="116">
        <f t="shared" si="4"/>
        <v>3.141272630327774</v>
      </c>
      <c r="K74" s="124">
        <f t="shared" si="5"/>
        <v>-10.908928126430906</v>
      </c>
    </row>
    <row r="75" spans="2:11" ht="36">
      <c r="B75" s="15">
        <v>600</v>
      </c>
      <c r="C75" s="78" t="s">
        <v>171</v>
      </c>
      <c r="D75" s="19">
        <v>183860722</v>
      </c>
      <c r="E75" s="19">
        <v>74795815</v>
      </c>
      <c r="F75" s="19">
        <v>74795815</v>
      </c>
      <c r="G75" s="31">
        <v>113996239</v>
      </c>
      <c r="H75" s="31">
        <v>105163653</v>
      </c>
      <c r="I75" s="122">
        <f t="shared" si="3"/>
        <v>-59.31930747014036</v>
      </c>
      <c r="J75" s="116">
        <f t="shared" si="4"/>
        <v>40.60098549631419</v>
      </c>
      <c r="K75" s="124">
        <f t="shared" si="5"/>
        <v>-7.7481380767307595</v>
      </c>
    </row>
    <row r="76" spans="2:11" ht="36">
      <c r="B76" s="15">
        <v>610</v>
      </c>
      <c r="C76" s="78" t="s">
        <v>736</v>
      </c>
      <c r="D76" s="19">
        <v>14686232</v>
      </c>
      <c r="E76" s="19">
        <v>11933958</v>
      </c>
      <c r="F76" s="19">
        <v>11933958</v>
      </c>
      <c r="G76" s="31">
        <v>10406866</v>
      </c>
      <c r="H76" s="31">
        <v>9461901</v>
      </c>
      <c r="I76" s="122">
        <f t="shared" si="3"/>
        <v>-18.740504712168516</v>
      </c>
      <c r="J76" s="116">
        <f t="shared" si="4"/>
        <v>-20.714477124856646</v>
      </c>
      <c r="K76" s="124">
        <f t="shared" si="5"/>
        <v>-9.080207240104754</v>
      </c>
    </row>
    <row r="77" spans="2:11" ht="38.25" customHeight="1">
      <c r="B77" s="15">
        <v>611</v>
      </c>
      <c r="C77" s="78" t="s">
        <v>172</v>
      </c>
      <c r="D77" s="19">
        <v>6753085</v>
      </c>
      <c r="E77" s="19">
        <v>7591080</v>
      </c>
      <c r="F77" s="19">
        <v>7591080</v>
      </c>
      <c r="G77" s="31">
        <v>8203852</v>
      </c>
      <c r="H77" s="31">
        <v>7579405</v>
      </c>
      <c r="I77" s="122">
        <f t="shared" si="3"/>
        <v>12.409069336458822</v>
      </c>
      <c r="J77" s="116">
        <f t="shared" si="4"/>
        <v>-0.1537989324312261</v>
      </c>
      <c r="K77" s="124">
        <f t="shared" si="5"/>
        <v>-7.611631706666577</v>
      </c>
    </row>
    <row r="78" spans="2:11" ht="24">
      <c r="B78" s="15">
        <v>612</v>
      </c>
      <c r="C78" s="78" t="s">
        <v>737</v>
      </c>
      <c r="D78" s="19">
        <v>6897572</v>
      </c>
      <c r="E78" s="19">
        <v>7315541</v>
      </c>
      <c r="F78" s="19">
        <v>7315541</v>
      </c>
      <c r="G78" s="31">
        <v>6744605</v>
      </c>
      <c r="H78" s="31">
        <v>6310963</v>
      </c>
      <c r="I78" s="122">
        <f t="shared" si="3"/>
        <v>6.059654034782103</v>
      </c>
      <c r="J78" s="116">
        <f t="shared" si="4"/>
        <v>-13.732108124334207</v>
      </c>
      <c r="K78" s="124">
        <f t="shared" si="5"/>
        <v>-6.429464735147572</v>
      </c>
    </row>
    <row r="79" spans="2:11" ht="24">
      <c r="B79" s="15">
        <v>613</v>
      </c>
      <c r="C79" s="78" t="s">
        <v>738</v>
      </c>
      <c r="D79" s="19">
        <v>26513694</v>
      </c>
      <c r="E79" s="19">
        <v>42214307</v>
      </c>
      <c r="F79" s="19">
        <v>42214307</v>
      </c>
      <c r="G79" s="31">
        <v>44085094</v>
      </c>
      <c r="H79" s="31">
        <v>41197628</v>
      </c>
      <c r="I79" s="122">
        <f t="shared" si="3"/>
        <v>59.216995564631624</v>
      </c>
      <c r="J79" s="116">
        <f t="shared" si="4"/>
        <v>-2.4083754353707576</v>
      </c>
      <c r="K79" s="124">
        <f t="shared" si="5"/>
        <v>-6.549755797276968</v>
      </c>
    </row>
    <row r="80" spans="2:11" ht="24">
      <c r="B80" s="15">
        <v>700</v>
      </c>
      <c r="C80" s="78" t="s">
        <v>173</v>
      </c>
      <c r="D80" s="19">
        <v>135913317</v>
      </c>
      <c r="E80" s="19">
        <v>120579201</v>
      </c>
      <c r="F80" s="19">
        <v>120579201</v>
      </c>
      <c r="G80" s="31">
        <v>119971920</v>
      </c>
      <c r="H80" s="31">
        <v>108179918</v>
      </c>
      <c r="I80" s="122">
        <f t="shared" si="3"/>
        <v>-11.282276334996666</v>
      </c>
      <c r="J80" s="116">
        <f t="shared" si="4"/>
        <v>-10.283102638903706</v>
      </c>
      <c r="K80" s="124">
        <f t="shared" si="5"/>
        <v>-9.828968311918318</v>
      </c>
    </row>
    <row r="81" spans="2:11" ht="12.75">
      <c r="B81" s="15">
        <v>800</v>
      </c>
      <c r="C81" s="78" t="s">
        <v>374</v>
      </c>
      <c r="D81" s="19">
        <v>68557950</v>
      </c>
      <c r="E81" s="19">
        <v>102925238</v>
      </c>
      <c r="F81" s="19">
        <v>102925238</v>
      </c>
      <c r="G81" s="31">
        <v>86009739</v>
      </c>
      <c r="H81" s="31">
        <v>80784310</v>
      </c>
      <c r="I81" s="122">
        <f t="shared" si="3"/>
        <v>50.12881511188709</v>
      </c>
      <c r="J81" s="116">
        <f t="shared" si="4"/>
        <v>-21.511660726011627</v>
      </c>
      <c r="K81" s="124">
        <f t="shared" si="5"/>
        <v>-6.075392229710175</v>
      </c>
    </row>
    <row r="82" spans="2:11" ht="24">
      <c r="B82" s="15">
        <v>810</v>
      </c>
      <c r="C82" s="78" t="s">
        <v>743</v>
      </c>
      <c r="D82" s="19">
        <v>32809365</v>
      </c>
      <c r="E82" s="19">
        <v>44792530</v>
      </c>
      <c r="F82" s="19">
        <v>44792530</v>
      </c>
      <c r="G82" s="31">
        <v>46532588</v>
      </c>
      <c r="H82" s="31">
        <v>43622005</v>
      </c>
      <c r="I82" s="122">
        <f t="shared" si="3"/>
        <v>36.523611474955395</v>
      </c>
      <c r="J82" s="116">
        <f t="shared" si="4"/>
        <v>-2.613214748084114</v>
      </c>
      <c r="K82" s="124">
        <f t="shared" si="5"/>
        <v>-6.254934713710747</v>
      </c>
    </row>
    <row r="83" spans="2:11" ht="12.75">
      <c r="B83" s="15">
        <v>811</v>
      </c>
      <c r="C83" s="78" t="s">
        <v>302</v>
      </c>
      <c r="D83" s="19">
        <v>604014201</v>
      </c>
      <c r="E83" s="19">
        <v>410419780</v>
      </c>
      <c r="F83" s="19">
        <v>410419780</v>
      </c>
      <c r="G83" s="31">
        <v>558414205</v>
      </c>
      <c r="H83" s="31">
        <v>536852910</v>
      </c>
      <c r="I83" s="122">
        <f t="shared" si="3"/>
        <v>-32.051302879880474</v>
      </c>
      <c r="J83" s="116">
        <f t="shared" si="4"/>
        <v>30.80580814111835</v>
      </c>
      <c r="K83" s="124">
        <f t="shared" si="5"/>
        <v>-3.8611652080018266</v>
      </c>
    </row>
    <row r="84" spans="2:11" ht="24">
      <c r="B84" s="15">
        <v>812</v>
      </c>
      <c r="C84" s="78" t="s">
        <v>739</v>
      </c>
      <c r="D84" s="19">
        <v>705716170</v>
      </c>
      <c r="E84" s="19">
        <v>1224856417</v>
      </c>
      <c r="F84" s="19">
        <v>1224856417</v>
      </c>
      <c r="G84" s="31">
        <v>882486802</v>
      </c>
      <c r="H84" s="31">
        <v>850268340</v>
      </c>
      <c r="I84" s="122">
        <f t="shared" si="3"/>
        <v>73.56218676412077</v>
      </c>
      <c r="J84" s="116">
        <f t="shared" si="4"/>
        <v>-30.58220308936015</v>
      </c>
      <c r="K84" s="124">
        <f t="shared" si="5"/>
        <v>-3.650871823463264</v>
      </c>
    </row>
    <row r="85" spans="2:11" ht="12.75">
      <c r="B85" s="15">
        <v>813</v>
      </c>
      <c r="C85" s="78" t="s">
        <v>744</v>
      </c>
      <c r="D85" s="19">
        <v>151423260</v>
      </c>
      <c r="E85" s="19">
        <v>50869373</v>
      </c>
      <c r="F85" s="19">
        <v>50869373</v>
      </c>
      <c r="G85" s="31">
        <v>283915662</v>
      </c>
      <c r="H85" s="31">
        <v>278650255</v>
      </c>
      <c r="I85" s="122">
        <f t="shared" si="3"/>
        <v>-66.40583949916281</v>
      </c>
      <c r="J85" s="116">
        <f t="shared" si="4"/>
        <v>447.7760754000251</v>
      </c>
      <c r="K85" s="124">
        <f t="shared" si="5"/>
        <v>-1.8545672904793808</v>
      </c>
    </row>
    <row r="86" spans="2:11" ht="24">
      <c r="B86" s="15">
        <v>814</v>
      </c>
      <c r="C86" s="78" t="s">
        <v>174</v>
      </c>
      <c r="D86" s="19">
        <v>33185239</v>
      </c>
      <c r="E86" s="19">
        <v>40520683</v>
      </c>
      <c r="F86" s="19">
        <v>40520683</v>
      </c>
      <c r="G86" s="31">
        <v>184526416</v>
      </c>
      <c r="H86" s="31">
        <v>181516187</v>
      </c>
      <c r="I86" s="122">
        <f t="shared" si="3"/>
        <v>22.104538707706766</v>
      </c>
      <c r="J86" s="116">
        <f t="shared" si="4"/>
        <v>347.9593470820815</v>
      </c>
      <c r="K86" s="124">
        <f t="shared" si="5"/>
        <v>-1.6313268665013259</v>
      </c>
    </row>
    <row r="87" spans="2:11" ht="12.75">
      <c r="B87" s="15">
        <v>815</v>
      </c>
      <c r="C87" s="78" t="s">
        <v>745</v>
      </c>
      <c r="D87" s="19">
        <v>826644307</v>
      </c>
      <c r="E87" s="19">
        <v>540530251</v>
      </c>
      <c r="F87" s="19">
        <v>540530251</v>
      </c>
      <c r="G87" s="31">
        <v>680935516</v>
      </c>
      <c r="H87" s="31">
        <v>629746508</v>
      </c>
      <c r="I87" s="122">
        <f t="shared" si="3"/>
        <v>-34.61150746181816</v>
      </c>
      <c r="J87" s="116">
        <f t="shared" si="4"/>
        <v>16.505321734527676</v>
      </c>
      <c r="K87" s="124">
        <f t="shared" si="5"/>
        <v>-7.5174530916962805</v>
      </c>
    </row>
    <row r="88" spans="2:11" ht="12.75">
      <c r="B88" s="15">
        <v>900</v>
      </c>
      <c r="C88" s="78" t="s">
        <v>746</v>
      </c>
      <c r="D88" s="19">
        <v>42349090</v>
      </c>
      <c r="E88" s="19">
        <v>53104957</v>
      </c>
      <c r="F88" s="19">
        <v>53104957</v>
      </c>
      <c r="G88" s="31">
        <v>62970746</v>
      </c>
      <c r="H88" s="31">
        <v>56721930</v>
      </c>
      <c r="I88" s="122">
        <f t="shared" si="3"/>
        <v>25.398106547271727</v>
      </c>
      <c r="J88" s="116">
        <f t="shared" si="4"/>
        <v>6.810989414792301</v>
      </c>
      <c r="K88" s="124">
        <f t="shared" si="5"/>
        <v>-9.923363461503222</v>
      </c>
    </row>
    <row r="89" spans="2:11" ht="12.75">
      <c r="B89" s="15">
        <v>910</v>
      </c>
      <c r="C89" s="78" t="s">
        <v>747</v>
      </c>
      <c r="D89" s="19">
        <v>22257575</v>
      </c>
      <c r="E89" s="19">
        <v>28146437</v>
      </c>
      <c r="F89" s="19">
        <v>28146437</v>
      </c>
      <c r="G89" s="31">
        <v>20044996</v>
      </c>
      <c r="H89" s="31">
        <v>18292908</v>
      </c>
      <c r="I89" s="122">
        <f t="shared" si="3"/>
        <v>26.45778796656868</v>
      </c>
      <c r="J89" s="116">
        <f t="shared" si="4"/>
        <v>-35.00808645868747</v>
      </c>
      <c r="K89" s="124">
        <f t="shared" si="5"/>
        <v>-8.740775004395108</v>
      </c>
    </row>
    <row r="90" spans="2:11" ht="12.75">
      <c r="B90" s="15">
        <v>911</v>
      </c>
      <c r="C90" s="78" t="s">
        <v>175</v>
      </c>
      <c r="D90" s="19">
        <v>20806703</v>
      </c>
      <c r="E90" s="19">
        <v>21464709</v>
      </c>
      <c r="F90" s="19">
        <v>21464709</v>
      </c>
      <c r="G90" s="31">
        <v>21175435</v>
      </c>
      <c r="H90" s="31">
        <v>19340929</v>
      </c>
      <c r="I90" s="122">
        <f t="shared" si="3"/>
        <v>3.162471247847387</v>
      </c>
      <c r="J90" s="116">
        <f t="shared" si="4"/>
        <v>-9.894287409160773</v>
      </c>
      <c r="K90" s="124">
        <f t="shared" si="5"/>
        <v>-8.663368662792525</v>
      </c>
    </row>
    <row r="91" spans="2:11" ht="26.25" customHeight="1">
      <c r="B91" s="15">
        <v>912</v>
      </c>
      <c r="C91" s="78" t="s">
        <v>752</v>
      </c>
      <c r="D91" s="19">
        <v>23196665</v>
      </c>
      <c r="E91" s="19">
        <v>19497711</v>
      </c>
      <c r="F91" s="19">
        <v>19497711</v>
      </c>
      <c r="G91" s="31">
        <v>23909052</v>
      </c>
      <c r="H91" s="31">
        <v>22270401</v>
      </c>
      <c r="I91" s="122">
        <f t="shared" si="3"/>
        <v>-15.946059487430631</v>
      </c>
      <c r="J91" s="116">
        <f t="shared" si="4"/>
        <v>14.22059235568729</v>
      </c>
      <c r="K91" s="124">
        <f t="shared" si="5"/>
        <v>-6.85368453755506</v>
      </c>
    </row>
    <row r="92" spans="2:11" ht="24">
      <c r="B92" s="15">
        <v>913</v>
      </c>
      <c r="C92" s="78" t="s">
        <v>753</v>
      </c>
      <c r="D92" s="19">
        <v>12534943</v>
      </c>
      <c r="E92" s="19">
        <v>12560558</v>
      </c>
      <c r="F92" s="19">
        <v>12560558</v>
      </c>
      <c r="G92" s="31">
        <v>11194632</v>
      </c>
      <c r="H92" s="31">
        <v>10492927</v>
      </c>
      <c r="I92" s="122">
        <f t="shared" si="3"/>
        <v>0.20434875531543106</v>
      </c>
      <c r="J92" s="116">
        <f t="shared" si="4"/>
        <v>-16.4612989327385</v>
      </c>
      <c r="K92" s="124">
        <f t="shared" si="5"/>
        <v>-6.2682274861737275</v>
      </c>
    </row>
    <row r="93" spans="2:11" ht="24">
      <c r="B93" s="15"/>
      <c r="C93" s="7" t="s">
        <v>437</v>
      </c>
      <c r="D93" s="25">
        <f>SUM(D94:D96)</f>
        <v>175983277</v>
      </c>
      <c r="E93" s="25">
        <f>SUM(E94:E96)</f>
        <v>526618692</v>
      </c>
      <c r="F93" s="25">
        <f>SUM(F94:F96)</f>
        <v>526618692</v>
      </c>
      <c r="G93" s="25">
        <f>SUM(G94:G96)</f>
        <v>546694322</v>
      </c>
      <c r="H93" s="25">
        <v>533599611</v>
      </c>
      <c r="I93" s="125">
        <f t="shared" si="3"/>
        <v>199.24359915175353</v>
      </c>
      <c r="J93" s="117">
        <f t="shared" si="4"/>
        <v>1.3256117008471069</v>
      </c>
      <c r="K93" s="127">
        <f t="shared" si="5"/>
        <v>-2.3952527899128273</v>
      </c>
    </row>
    <row r="94" spans="2:11" ht="24">
      <c r="B94" s="15" t="s">
        <v>425</v>
      </c>
      <c r="C94" s="78" t="s">
        <v>748</v>
      </c>
      <c r="D94" s="19">
        <v>88038467</v>
      </c>
      <c r="E94" s="19">
        <v>102960732</v>
      </c>
      <c r="F94" s="19">
        <v>102960732</v>
      </c>
      <c r="G94" s="31">
        <v>107553008</v>
      </c>
      <c r="H94" s="31">
        <v>100375500</v>
      </c>
      <c r="I94" s="122">
        <f t="shared" si="3"/>
        <v>16.94971017612108</v>
      </c>
      <c r="J94" s="116">
        <f t="shared" si="4"/>
        <v>-2.510891239584423</v>
      </c>
      <c r="K94" s="124">
        <f t="shared" si="5"/>
        <v>-6.673460959827359</v>
      </c>
    </row>
    <row r="95" spans="2:11" ht="24">
      <c r="B95" s="15" t="s">
        <v>640</v>
      </c>
      <c r="C95" s="78" t="s">
        <v>755</v>
      </c>
      <c r="D95" s="19">
        <v>52789362</v>
      </c>
      <c r="E95" s="19">
        <v>52042591</v>
      </c>
      <c r="F95" s="19">
        <v>52042591</v>
      </c>
      <c r="G95" s="31">
        <v>52211470</v>
      </c>
      <c r="H95" s="31">
        <v>50027007</v>
      </c>
      <c r="I95" s="122">
        <f t="shared" si="3"/>
        <v>-1.4146240297429613</v>
      </c>
      <c r="J95" s="116">
        <f t="shared" si="4"/>
        <v>-3.8729509066910195</v>
      </c>
      <c r="K95" s="124">
        <f t="shared" si="5"/>
        <v>-4.183875688617844</v>
      </c>
    </row>
    <row r="96" spans="2:11" ht="12.75">
      <c r="B96" s="15" t="s">
        <v>749</v>
      </c>
      <c r="C96" s="78" t="s">
        <v>754</v>
      </c>
      <c r="D96" s="19">
        <v>35155448</v>
      </c>
      <c r="E96" s="19">
        <v>371615369</v>
      </c>
      <c r="F96" s="19">
        <v>371615369</v>
      </c>
      <c r="G96" s="31">
        <v>386929844</v>
      </c>
      <c r="H96" s="31">
        <v>383197104</v>
      </c>
      <c r="I96" s="122">
        <f t="shared" si="3"/>
        <v>957.0633860219901</v>
      </c>
      <c r="J96" s="116">
        <f t="shared" si="4"/>
        <v>3.1165920373976697</v>
      </c>
      <c r="K96" s="124">
        <f t="shared" si="5"/>
        <v>-0.9647071834552046</v>
      </c>
    </row>
    <row r="97" spans="2:11" ht="12.75">
      <c r="B97" s="15"/>
      <c r="C97" s="7" t="s">
        <v>1142</v>
      </c>
      <c r="D97" s="25">
        <f>SUM(D98)</f>
        <v>89000000</v>
      </c>
      <c r="E97" s="25">
        <f>SUM(E98)</f>
        <v>71774000</v>
      </c>
      <c r="F97" s="25">
        <f>SUM(F98)</f>
        <v>71774000</v>
      </c>
      <c r="G97" s="25">
        <f>SUM(G98)</f>
        <v>73747300</v>
      </c>
      <c r="H97" s="25">
        <v>73747300</v>
      </c>
      <c r="I97" s="125">
        <f t="shared" si="3"/>
        <v>-19.355056179775275</v>
      </c>
      <c r="J97" s="117">
        <f t="shared" si="4"/>
        <v>2.7493242678407137</v>
      </c>
      <c r="K97" s="127">
        <f t="shared" si="5"/>
        <v>0</v>
      </c>
    </row>
    <row r="98" spans="2:11" ht="12.75">
      <c r="B98" s="15" t="s">
        <v>750</v>
      </c>
      <c r="C98" s="78" t="s">
        <v>751</v>
      </c>
      <c r="D98" s="19">
        <v>89000000</v>
      </c>
      <c r="E98" s="19">
        <v>71774000</v>
      </c>
      <c r="F98" s="19">
        <v>71774000</v>
      </c>
      <c r="G98" s="31">
        <v>73747300</v>
      </c>
      <c r="H98" s="31">
        <v>73747300</v>
      </c>
      <c r="I98" s="122">
        <f t="shared" si="3"/>
        <v>-19.355056179775275</v>
      </c>
      <c r="J98" s="116">
        <f t="shared" si="4"/>
        <v>2.7493242678407137</v>
      </c>
      <c r="K98" s="124">
        <f t="shared" si="5"/>
        <v>0</v>
      </c>
    </row>
    <row r="99" spans="2:11" ht="13.5" thickBot="1">
      <c r="B99" s="177" t="s">
        <v>616</v>
      </c>
      <c r="C99" s="178"/>
      <c r="D99" s="69">
        <f>D5+D93+D97</f>
        <v>9550581000</v>
      </c>
      <c r="E99" s="69">
        <f>E5+E93+E97</f>
        <v>9216539400</v>
      </c>
      <c r="F99" s="69">
        <f>F5+F93+F97</f>
        <v>9216539400</v>
      </c>
      <c r="G99" s="69">
        <f>G5+G93+G97</f>
        <v>10100208800</v>
      </c>
      <c r="H99" s="69">
        <f>H5+H93+H97</f>
        <v>9307808800</v>
      </c>
      <c r="I99" s="128">
        <f t="shared" si="3"/>
        <v>-3.4976050148153304</v>
      </c>
      <c r="J99" s="118">
        <f t="shared" si="4"/>
        <v>0.9902784118733354</v>
      </c>
      <c r="K99" s="130">
        <f t="shared" si="5"/>
        <v>-7.845382364768538</v>
      </c>
    </row>
    <row r="100" spans="2:11" ht="23.25" customHeight="1">
      <c r="B100" s="176" t="s">
        <v>617</v>
      </c>
      <c r="C100" s="176"/>
      <c r="D100" s="176"/>
      <c r="E100" s="176"/>
      <c r="F100" s="176"/>
      <c r="G100" s="176"/>
      <c r="H100" s="176"/>
      <c r="I100" s="176"/>
      <c r="J100" s="176"/>
      <c r="K100" s="176"/>
    </row>
    <row r="101" spans="2:11" ht="12.75">
      <c r="B101" s="186" t="s">
        <v>848</v>
      </c>
      <c r="C101" s="186"/>
      <c r="D101" s="186"/>
      <c r="E101" s="186"/>
      <c r="F101" s="186"/>
      <c r="G101" s="186"/>
      <c r="H101" s="186"/>
      <c r="I101" s="186"/>
      <c r="J101" s="186"/>
      <c r="K101" s="186"/>
    </row>
    <row r="102" spans="2:11" ht="12.75">
      <c r="B102" s="173" t="s">
        <v>1006</v>
      </c>
      <c r="C102" s="173"/>
      <c r="D102" s="173"/>
      <c r="E102" s="173"/>
      <c r="F102" s="173"/>
      <c r="G102" s="173"/>
      <c r="H102" s="173"/>
      <c r="I102" s="173"/>
      <c r="J102" s="173"/>
      <c r="K102" s="173"/>
    </row>
    <row r="104" ht="12.75">
      <c r="C104" s="2" t="s">
        <v>291</v>
      </c>
    </row>
    <row r="106" ht="12.75">
      <c r="C106" s="2" t="s">
        <v>291</v>
      </c>
    </row>
  </sheetData>
  <sheetProtection/>
  <mergeCells count="9">
    <mergeCell ref="B101:K101"/>
    <mergeCell ref="B102:K102"/>
    <mergeCell ref="B99:C99"/>
    <mergeCell ref="B2:K2"/>
    <mergeCell ref="B3:B4"/>
    <mergeCell ref="C3:C4"/>
    <mergeCell ref="D4:H4"/>
    <mergeCell ref="I4:K4"/>
    <mergeCell ref="B100:K100"/>
  </mergeCells>
  <printOptions/>
  <pageMargins left="0.75" right="0.75" top="1" bottom="1" header="0" footer="0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36"/>
  <sheetViews>
    <sheetView zoomScalePageLayoutView="0" workbookViewId="0" topLeftCell="C10">
      <selection activeCell="H33" sqref="H33"/>
    </sheetView>
  </sheetViews>
  <sheetFormatPr defaultColWidth="11.421875" defaultRowHeight="12.75"/>
  <cols>
    <col min="1" max="1" width="5.00390625" style="0" customWidth="1"/>
    <col min="2" max="2" width="6.8515625" style="0" customWidth="1"/>
    <col min="3" max="3" width="35.8515625" style="2" customWidth="1"/>
    <col min="4" max="4" width="18.28125" style="0" bestFit="1" customWidth="1"/>
    <col min="5" max="7" width="18.57421875" style="0" bestFit="1" customWidth="1"/>
    <col min="8" max="8" width="18.140625" style="0" bestFit="1" customWidth="1"/>
    <col min="9" max="9" width="10.57421875" style="0" customWidth="1"/>
    <col min="10" max="10" width="10.7109375" style="0" customWidth="1"/>
    <col min="11" max="11" width="11.00390625" style="0" customWidth="1"/>
  </cols>
  <sheetData>
    <row r="1" ht="13.5" thickBot="1"/>
    <row r="2" spans="2:11" ht="13.5" thickBot="1">
      <c r="B2" s="170" t="s">
        <v>153</v>
      </c>
      <c r="C2" s="171"/>
      <c r="D2" s="171"/>
      <c r="E2" s="171"/>
      <c r="F2" s="171"/>
      <c r="G2" s="171"/>
      <c r="H2" s="171"/>
      <c r="I2" s="171"/>
      <c r="J2" s="171"/>
      <c r="K2" s="172"/>
    </row>
    <row r="3" spans="2:11" ht="39.75" customHeight="1" thickBot="1">
      <c r="B3" s="201" t="s">
        <v>618</v>
      </c>
      <c r="C3" s="201" t="s">
        <v>38</v>
      </c>
      <c r="D3" s="131" t="s">
        <v>845</v>
      </c>
      <c r="E3" s="53" t="s">
        <v>846</v>
      </c>
      <c r="F3" s="53" t="s">
        <v>847</v>
      </c>
      <c r="G3" s="53" t="s">
        <v>844</v>
      </c>
      <c r="H3" s="53" t="s">
        <v>469</v>
      </c>
      <c r="I3" s="104" t="s">
        <v>34</v>
      </c>
      <c r="J3" s="53" t="s">
        <v>35</v>
      </c>
      <c r="K3" s="53" t="s">
        <v>36</v>
      </c>
    </row>
    <row r="4" spans="2:11" ht="13.5" thickBot="1">
      <c r="B4" s="198"/>
      <c r="C4" s="198"/>
      <c r="D4" s="190" t="s">
        <v>32</v>
      </c>
      <c r="E4" s="191"/>
      <c r="F4" s="191"/>
      <c r="G4" s="191"/>
      <c r="H4" s="192"/>
      <c r="I4" s="190" t="s">
        <v>33</v>
      </c>
      <c r="J4" s="191"/>
      <c r="K4" s="192"/>
    </row>
    <row r="5" spans="2:11" ht="12.75">
      <c r="B5" s="64"/>
      <c r="C5" s="65" t="s">
        <v>422</v>
      </c>
      <c r="D5" s="70">
        <f>SUM(D6:D23)</f>
        <v>464128800</v>
      </c>
      <c r="E5" s="71">
        <f>SUM(E6:E23)</f>
        <v>470785434</v>
      </c>
      <c r="F5" s="71">
        <f>SUM(F6:F23)</f>
        <v>520785434</v>
      </c>
      <c r="G5" s="50">
        <f>SUM(G6:G23)</f>
        <v>604553300</v>
      </c>
      <c r="H5" s="50">
        <f>SUM(H6:H23)</f>
        <v>558710971</v>
      </c>
      <c r="I5" s="144">
        <f>((F5/D5)-1)*100</f>
        <v>12.207092944889443</v>
      </c>
      <c r="J5" s="115">
        <f>((H5/F5)-1)*100</f>
        <v>7.282372839943907</v>
      </c>
      <c r="K5" s="100">
        <f>((H5/G5)-1)*100</f>
        <v>-7.582843233177295</v>
      </c>
    </row>
    <row r="6" spans="2:11" ht="12.75">
      <c r="B6" s="28">
        <v>100</v>
      </c>
      <c r="C6" s="12" t="s">
        <v>292</v>
      </c>
      <c r="D6" s="43">
        <v>43442622</v>
      </c>
      <c r="E6" s="31">
        <v>35666745</v>
      </c>
      <c r="F6" s="31">
        <v>35666745</v>
      </c>
      <c r="G6" s="19">
        <v>42065291</v>
      </c>
      <c r="H6" s="19">
        <v>37547158</v>
      </c>
      <c r="I6" s="143">
        <f aca="true" t="shared" si="0" ref="I6:I33">((F6/D6)-1)*100</f>
        <v>-17.899188957793566</v>
      </c>
      <c r="J6" s="116">
        <f aca="true" t="shared" si="1" ref="J6:J33">((H6/F6)-1)*100</f>
        <v>5.272174402233798</v>
      </c>
      <c r="K6" s="106">
        <f aca="true" t="shared" si="2" ref="K6:K33">((H6/G6)-1)*100</f>
        <v>-10.740762497042988</v>
      </c>
    </row>
    <row r="7" spans="2:11" ht="12.75">
      <c r="B7" s="28">
        <v>110</v>
      </c>
      <c r="C7" s="12" t="s">
        <v>756</v>
      </c>
      <c r="D7" s="43">
        <v>24241304</v>
      </c>
      <c r="E7" s="31">
        <v>24246557</v>
      </c>
      <c r="F7" s="31">
        <v>24246557</v>
      </c>
      <c r="G7" s="19">
        <v>25651441</v>
      </c>
      <c r="H7" s="19">
        <v>22671305</v>
      </c>
      <c r="I7" s="143">
        <f t="shared" si="0"/>
        <v>0.02166962635343772</v>
      </c>
      <c r="J7" s="116">
        <f t="shared" si="1"/>
        <v>-6.496806948714406</v>
      </c>
      <c r="K7" s="106">
        <f t="shared" si="2"/>
        <v>-11.61781125668535</v>
      </c>
    </row>
    <row r="8" spans="2:11" ht="12.75" customHeight="1">
      <c r="B8" s="28">
        <v>111</v>
      </c>
      <c r="C8" s="12" t="s">
        <v>757</v>
      </c>
      <c r="D8" s="43">
        <v>47045865</v>
      </c>
      <c r="E8" s="31">
        <v>87645032</v>
      </c>
      <c r="F8" s="31">
        <v>87645032</v>
      </c>
      <c r="G8" s="19">
        <v>96328859</v>
      </c>
      <c r="H8" s="19">
        <v>94597415</v>
      </c>
      <c r="I8" s="143">
        <f t="shared" si="0"/>
        <v>86.29699337019309</v>
      </c>
      <c r="J8" s="116">
        <f t="shared" si="1"/>
        <v>7.932432496573227</v>
      </c>
      <c r="K8" s="106">
        <f t="shared" si="2"/>
        <v>-1.7974301969049589</v>
      </c>
    </row>
    <row r="9" spans="2:11" ht="12.75">
      <c r="B9" s="28">
        <v>112</v>
      </c>
      <c r="C9" s="12" t="s">
        <v>613</v>
      </c>
      <c r="D9" s="43">
        <v>21392369</v>
      </c>
      <c r="E9" s="31">
        <v>21855121</v>
      </c>
      <c r="F9" s="31">
        <v>34855121</v>
      </c>
      <c r="G9" s="19">
        <v>23021488</v>
      </c>
      <c r="H9" s="19">
        <v>21015734</v>
      </c>
      <c r="I9" s="143">
        <f t="shared" si="0"/>
        <v>62.93249709744628</v>
      </c>
      <c r="J9" s="116">
        <f t="shared" si="1"/>
        <v>-39.70546250578215</v>
      </c>
      <c r="K9" s="106">
        <f t="shared" si="2"/>
        <v>-8.712529789560087</v>
      </c>
    </row>
    <row r="10" spans="2:11" ht="12.75">
      <c r="B10" s="28">
        <v>113</v>
      </c>
      <c r="C10" s="12" t="s">
        <v>295</v>
      </c>
      <c r="D10" s="43">
        <v>14610911</v>
      </c>
      <c r="E10" s="31">
        <v>19116778</v>
      </c>
      <c r="F10" s="31">
        <v>19116778</v>
      </c>
      <c r="G10" s="19">
        <v>20468271</v>
      </c>
      <c r="H10" s="19">
        <v>17882572</v>
      </c>
      <c r="I10" s="143">
        <f t="shared" si="0"/>
        <v>30.839055826156226</v>
      </c>
      <c r="J10" s="116">
        <f t="shared" si="1"/>
        <v>-6.456140255434262</v>
      </c>
      <c r="K10" s="106">
        <f t="shared" si="2"/>
        <v>-12.6327182203128</v>
      </c>
    </row>
    <row r="11" spans="2:11" ht="15.75" customHeight="1">
      <c r="B11" s="28">
        <v>200</v>
      </c>
      <c r="C11" s="12" t="s">
        <v>758</v>
      </c>
      <c r="D11" s="43">
        <v>25322058</v>
      </c>
      <c r="E11" s="31">
        <v>23670463</v>
      </c>
      <c r="F11" s="31">
        <v>23670463</v>
      </c>
      <c r="G11" s="19">
        <v>26741997</v>
      </c>
      <c r="H11" s="19">
        <v>23398530</v>
      </c>
      <c r="I11" s="143">
        <f t="shared" si="0"/>
        <v>-6.522356911116778</v>
      </c>
      <c r="J11" s="116">
        <f t="shared" si="1"/>
        <v>-1.1488283942734823</v>
      </c>
      <c r="K11" s="106">
        <f t="shared" si="2"/>
        <v>-12.502682578268187</v>
      </c>
    </row>
    <row r="12" spans="2:11" ht="12.75" customHeight="1">
      <c r="B12" s="28">
        <v>210</v>
      </c>
      <c r="C12" s="12" t="s">
        <v>759</v>
      </c>
      <c r="D12" s="43">
        <v>10887881</v>
      </c>
      <c r="E12" s="31">
        <v>12044294</v>
      </c>
      <c r="F12" s="31">
        <v>12044294</v>
      </c>
      <c r="G12" s="19">
        <v>11191101</v>
      </c>
      <c r="H12" s="19">
        <v>9919121</v>
      </c>
      <c r="I12" s="143">
        <f t="shared" si="0"/>
        <v>10.621102490007006</v>
      </c>
      <c r="J12" s="116">
        <f t="shared" si="1"/>
        <v>-17.644645672050185</v>
      </c>
      <c r="K12" s="106">
        <f t="shared" si="2"/>
        <v>-11.365995177775623</v>
      </c>
    </row>
    <row r="13" spans="2:11" ht="14.25" customHeight="1">
      <c r="B13" s="28">
        <v>211</v>
      </c>
      <c r="C13" s="12" t="s">
        <v>765</v>
      </c>
      <c r="D13" s="43">
        <v>6072170</v>
      </c>
      <c r="E13" s="31">
        <v>6686912</v>
      </c>
      <c r="F13" s="31">
        <v>6686912</v>
      </c>
      <c r="G13" s="19">
        <v>8432372</v>
      </c>
      <c r="H13" s="19">
        <v>7650212</v>
      </c>
      <c r="I13" s="143">
        <f t="shared" si="0"/>
        <v>10.123926042913812</v>
      </c>
      <c r="J13" s="116">
        <f t="shared" si="1"/>
        <v>14.405752610472522</v>
      </c>
      <c r="K13" s="106">
        <f t="shared" si="2"/>
        <v>-9.275681860335382</v>
      </c>
    </row>
    <row r="14" spans="2:11" ht="12.75">
      <c r="B14" s="28">
        <v>300</v>
      </c>
      <c r="C14" s="12" t="s">
        <v>760</v>
      </c>
      <c r="D14" s="43">
        <v>32537330</v>
      </c>
      <c r="E14" s="31">
        <v>23892931</v>
      </c>
      <c r="F14" s="31">
        <v>26492931</v>
      </c>
      <c r="G14" s="19">
        <v>23466777</v>
      </c>
      <c r="H14" s="19">
        <v>20755268</v>
      </c>
      <c r="I14" s="143">
        <f t="shared" si="0"/>
        <v>-18.576813155842842</v>
      </c>
      <c r="J14" s="116">
        <f t="shared" si="1"/>
        <v>-21.6573356870178</v>
      </c>
      <c r="K14" s="106">
        <f t="shared" si="2"/>
        <v>-11.554671525621096</v>
      </c>
    </row>
    <row r="15" spans="2:11" ht="18" customHeight="1">
      <c r="B15" s="28">
        <v>311</v>
      </c>
      <c r="C15" s="12" t="s">
        <v>766</v>
      </c>
      <c r="D15" s="43">
        <v>13019592</v>
      </c>
      <c r="E15" s="31">
        <v>13843939</v>
      </c>
      <c r="F15" s="31">
        <v>13843939</v>
      </c>
      <c r="G15" s="19">
        <v>14636882</v>
      </c>
      <c r="H15" s="19">
        <v>13029694</v>
      </c>
      <c r="I15" s="143">
        <f t="shared" si="0"/>
        <v>6.331588578198155</v>
      </c>
      <c r="J15" s="116">
        <f t="shared" si="1"/>
        <v>-5.881599160470152</v>
      </c>
      <c r="K15" s="106">
        <f t="shared" si="2"/>
        <v>-10.980398694202764</v>
      </c>
    </row>
    <row r="16" spans="2:11" ht="21" customHeight="1">
      <c r="B16" s="28">
        <v>314</v>
      </c>
      <c r="C16" s="12" t="s">
        <v>767</v>
      </c>
      <c r="D16" s="43">
        <v>10060620</v>
      </c>
      <c r="E16" s="31">
        <v>11134122</v>
      </c>
      <c r="F16" s="31">
        <v>11134122</v>
      </c>
      <c r="G16" s="19">
        <v>12063195</v>
      </c>
      <c r="H16" s="19">
        <v>10801920</v>
      </c>
      <c r="I16" s="143">
        <f t="shared" si="0"/>
        <v>10.67033642061821</v>
      </c>
      <c r="J16" s="116">
        <f t="shared" si="1"/>
        <v>-2.983638943420952</v>
      </c>
      <c r="K16" s="106">
        <f t="shared" si="2"/>
        <v>-10.455563389301092</v>
      </c>
    </row>
    <row r="17" spans="2:11" ht="12.75">
      <c r="B17" s="28">
        <v>400</v>
      </c>
      <c r="C17" s="12" t="s">
        <v>374</v>
      </c>
      <c r="D17" s="43">
        <v>47334147</v>
      </c>
      <c r="E17" s="31">
        <v>31235755</v>
      </c>
      <c r="F17" s="31">
        <v>63135755</v>
      </c>
      <c r="G17" s="19">
        <v>54052183</v>
      </c>
      <c r="H17" s="19">
        <v>50413623</v>
      </c>
      <c r="I17" s="143">
        <f t="shared" si="0"/>
        <v>33.383105012962424</v>
      </c>
      <c r="J17" s="116">
        <f t="shared" si="1"/>
        <v>-20.150439319209855</v>
      </c>
      <c r="K17" s="106">
        <f t="shared" si="2"/>
        <v>-6.731569009895488</v>
      </c>
    </row>
    <row r="18" spans="2:11" ht="24">
      <c r="B18" s="28">
        <v>410</v>
      </c>
      <c r="C18" s="12" t="s">
        <v>761</v>
      </c>
      <c r="D18" s="43">
        <v>53972639</v>
      </c>
      <c r="E18" s="31">
        <v>40414635</v>
      </c>
      <c r="F18" s="31">
        <v>40414635</v>
      </c>
      <c r="G18" s="19">
        <v>65721385</v>
      </c>
      <c r="H18" s="19">
        <v>60973661</v>
      </c>
      <c r="I18" s="143">
        <f t="shared" si="0"/>
        <v>-25.120142819030956</v>
      </c>
      <c r="J18" s="116">
        <f t="shared" si="1"/>
        <v>50.870250343718304</v>
      </c>
      <c r="K18" s="106">
        <f t="shared" si="2"/>
        <v>-7.224016961906687</v>
      </c>
    </row>
    <row r="19" spans="2:11" ht="24">
      <c r="B19" s="28">
        <v>411</v>
      </c>
      <c r="C19" s="12" t="s">
        <v>611</v>
      </c>
      <c r="D19" s="43">
        <v>26871115</v>
      </c>
      <c r="E19" s="31">
        <v>29234541</v>
      </c>
      <c r="F19" s="31">
        <v>29234541</v>
      </c>
      <c r="G19" s="19">
        <v>32915952</v>
      </c>
      <c r="H19" s="19">
        <v>29814440</v>
      </c>
      <c r="I19" s="143">
        <f t="shared" si="0"/>
        <v>8.79541470460008</v>
      </c>
      <c r="J19" s="116">
        <f t="shared" si="1"/>
        <v>1.9836090465726874</v>
      </c>
      <c r="K19" s="106">
        <f t="shared" si="2"/>
        <v>-9.422519512727446</v>
      </c>
    </row>
    <row r="20" spans="2:11" ht="12.75">
      <c r="B20" s="28">
        <v>500</v>
      </c>
      <c r="C20" s="12" t="s">
        <v>762</v>
      </c>
      <c r="D20" s="43">
        <v>35982363</v>
      </c>
      <c r="E20" s="31">
        <v>29309634</v>
      </c>
      <c r="F20" s="31">
        <v>31809634</v>
      </c>
      <c r="G20" s="19">
        <v>29328018</v>
      </c>
      <c r="H20" s="19">
        <v>26100346</v>
      </c>
      <c r="I20" s="143">
        <f t="shared" si="0"/>
        <v>-11.596595254180498</v>
      </c>
      <c r="J20" s="116">
        <f t="shared" si="1"/>
        <v>-17.948298304846887</v>
      </c>
      <c r="K20" s="106">
        <f t="shared" si="2"/>
        <v>-11.005421505128643</v>
      </c>
    </row>
    <row r="21" spans="2:11" ht="13.5" customHeight="1">
      <c r="B21" s="28">
        <v>511</v>
      </c>
      <c r="C21" s="12" t="s">
        <v>763</v>
      </c>
      <c r="D21" s="43">
        <v>15864197</v>
      </c>
      <c r="E21" s="31">
        <v>15952077</v>
      </c>
      <c r="F21" s="31">
        <v>15952077</v>
      </c>
      <c r="G21" s="19">
        <v>16839954</v>
      </c>
      <c r="H21" s="19">
        <v>14859394</v>
      </c>
      <c r="I21" s="143">
        <f t="shared" si="0"/>
        <v>0.5539517695096752</v>
      </c>
      <c r="J21" s="116">
        <f t="shared" si="1"/>
        <v>-6.849785140831499</v>
      </c>
      <c r="K21" s="106">
        <f t="shared" si="2"/>
        <v>-11.761077257099394</v>
      </c>
    </row>
    <row r="22" spans="1:11" ht="13.5" customHeight="1">
      <c r="A22" t="s">
        <v>291</v>
      </c>
      <c r="B22" s="28">
        <v>512</v>
      </c>
      <c r="C22" s="12" t="s">
        <v>768</v>
      </c>
      <c r="D22" s="43">
        <v>17677982</v>
      </c>
      <c r="E22" s="31">
        <v>18091353</v>
      </c>
      <c r="F22" s="31">
        <v>18091353</v>
      </c>
      <c r="G22" s="19">
        <v>19116063</v>
      </c>
      <c r="H22" s="19">
        <v>16983753</v>
      </c>
      <c r="I22" s="143">
        <f t="shared" si="0"/>
        <v>2.338338165521381</v>
      </c>
      <c r="J22" s="116">
        <f t="shared" si="1"/>
        <v>-6.122261834148057</v>
      </c>
      <c r="K22" s="106">
        <f t="shared" si="2"/>
        <v>-11.15454578696461</v>
      </c>
    </row>
    <row r="23" spans="2:11" ht="12.75">
      <c r="B23" s="28">
        <v>513</v>
      </c>
      <c r="C23" s="12" t="s">
        <v>764</v>
      </c>
      <c r="D23" s="43">
        <v>17793635</v>
      </c>
      <c r="E23" s="31">
        <v>26744545</v>
      </c>
      <c r="F23" s="31">
        <v>26744545</v>
      </c>
      <c r="G23" s="19">
        <v>82512071</v>
      </c>
      <c r="H23" s="19">
        <v>80296825</v>
      </c>
      <c r="I23" s="143">
        <f t="shared" si="0"/>
        <v>50.30399915475394</v>
      </c>
      <c r="J23" s="116">
        <f t="shared" si="1"/>
        <v>200.2362724809863</v>
      </c>
      <c r="K23" s="106">
        <f t="shared" si="2"/>
        <v>-2.6847538465008314</v>
      </c>
    </row>
    <row r="24" spans="2:11" ht="24" customHeight="1">
      <c r="B24" s="28"/>
      <c r="C24" s="13" t="s">
        <v>1145</v>
      </c>
      <c r="D24" s="44">
        <f>SUM(D25:D27)</f>
        <v>274179300</v>
      </c>
      <c r="E24" s="32">
        <f>SUM(E25:E27)</f>
        <v>256503177</v>
      </c>
      <c r="F24" s="32">
        <f>SUM(F25:F27)</f>
        <v>273503177</v>
      </c>
      <c r="G24" s="25">
        <f>SUM(G25:G27)</f>
        <v>282873600</v>
      </c>
      <c r="H24" s="25">
        <v>262112508</v>
      </c>
      <c r="I24" s="145">
        <f t="shared" si="0"/>
        <v>-0.24659884973081692</v>
      </c>
      <c r="J24" s="117">
        <f t="shared" si="1"/>
        <v>-4.164730049918209</v>
      </c>
      <c r="K24" s="103">
        <f t="shared" si="2"/>
        <v>-7.339352983099168</v>
      </c>
    </row>
    <row r="25" spans="2:11" ht="18" customHeight="1">
      <c r="B25" s="28" t="s">
        <v>425</v>
      </c>
      <c r="C25" s="12" t="s">
        <v>775</v>
      </c>
      <c r="D25" s="43">
        <v>96761500</v>
      </c>
      <c r="E25" s="31">
        <v>89869142</v>
      </c>
      <c r="F25" s="31">
        <v>89869142</v>
      </c>
      <c r="G25" s="19">
        <v>90486000</v>
      </c>
      <c r="H25" s="19">
        <v>83012624</v>
      </c>
      <c r="I25" s="143">
        <f t="shared" si="0"/>
        <v>-7.123037571761492</v>
      </c>
      <c r="J25" s="116">
        <f t="shared" si="1"/>
        <v>-7.629446378824889</v>
      </c>
      <c r="K25" s="106">
        <f t="shared" si="2"/>
        <v>-8.259151691974454</v>
      </c>
    </row>
    <row r="26" spans="2:11" ht="15.75" customHeight="1">
      <c r="B26" s="28" t="s">
        <v>640</v>
      </c>
      <c r="C26" s="12" t="s">
        <v>776</v>
      </c>
      <c r="D26" s="43">
        <v>60042700</v>
      </c>
      <c r="E26" s="31">
        <v>57288919</v>
      </c>
      <c r="F26" s="31">
        <v>57288919</v>
      </c>
      <c r="G26" s="19">
        <v>65879100</v>
      </c>
      <c r="H26" s="19">
        <v>60826033</v>
      </c>
      <c r="I26" s="143">
        <f t="shared" si="0"/>
        <v>-4.586371032615122</v>
      </c>
      <c r="J26" s="116">
        <f t="shared" si="1"/>
        <v>6.174167817689136</v>
      </c>
      <c r="K26" s="106">
        <f t="shared" si="2"/>
        <v>-7.670212556030664</v>
      </c>
    </row>
    <row r="27" spans="2:11" ht="12.75">
      <c r="B27" s="28" t="s">
        <v>749</v>
      </c>
      <c r="C27" s="12" t="s">
        <v>769</v>
      </c>
      <c r="D27" s="43">
        <v>117375100</v>
      </c>
      <c r="E27" s="31">
        <v>109345116</v>
      </c>
      <c r="F27" s="31">
        <v>126345116</v>
      </c>
      <c r="G27" s="19">
        <v>126508500</v>
      </c>
      <c r="H27" s="19">
        <v>118273851</v>
      </c>
      <c r="I27" s="143">
        <f t="shared" si="0"/>
        <v>7.6421796445753865</v>
      </c>
      <c r="J27" s="116">
        <f t="shared" si="1"/>
        <v>-6.38826830472814</v>
      </c>
      <c r="K27" s="106">
        <f t="shared" si="2"/>
        <v>-6.509166577739833</v>
      </c>
    </row>
    <row r="28" spans="2:11" ht="12.75">
      <c r="B28" s="28"/>
      <c r="C28" s="13" t="s">
        <v>1142</v>
      </c>
      <c r="D28" s="44">
        <f>SUM(D29:D32)</f>
        <v>26586064975</v>
      </c>
      <c r="E28" s="32">
        <f>SUM(E29:E32)</f>
        <v>31999010137</v>
      </c>
      <c r="F28" s="32">
        <f>SUM(F29:F32)</f>
        <v>31999010137</v>
      </c>
      <c r="G28" s="25">
        <f>SUM(G29:G32)</f>
        <v>33505318303</v>
      </c>
      <c r="H28" s="25">
        <v>35160621724</v>
      </c>
      <c r="I28" s="145">
        <f t="shared" si="0"/>
        <v>20.360084002991876</v>
      </c>
      <c r="J28" s="117">
        <f t="shared" si="1"/>
        <v>9.880341840150475</v>
      </c>
      <c r="K28" s="103">
        <f t="shared" si="2"/>
        <v>4.940419923877548</v>
      </c>
    </row>
    <row r="29" spans="2:11" ht="12.75">
      <c r="B29" s="28" t="s">
        <v>770</v>
      </c>
      <c r="C29" s="12" t="s">
        <v>771</v>
      </c>
      <c r="D29" s="43">
        <v>84300000</v>
      </c>
      <c r="E29" s="31">
        <v>123326484</v>
      </c>
      <c r="F29" s="31">
        <v>123326484</v>
      </c>
      <c r="G29" s="19">
        <v>131544800</v>
      </c>
      <c r="H29" s="19">
        <v>125387516</v>
      </c>
      <c r="I29" s="143">
        <f t="shared" si="0"/>
        <v>46.294761565836296</v>
      </c>
      <c r="J29" s="116">
        <f t="shared" si="1"/>
        <v>1.671199837335835</v>
      </c>
      <c r="K29" s="106">
        <f t="shared" si="2"/>
        <v>-4.680750588392701</v>
      </c>
    </row>
    <row r="30" spans="2:11" ht="12.75">
      <c r="B30" s="28" t="s">
        <v>351</v>
      </c>
      <c r="C30" s="12" t="s">
        <v>1181</v>
      </c>
      <c r="D30" s="43"/>
      <c r="E30" s="31">
        <v>358900000</v>
      </c>
      <c r="F30" s="31">
        <v>358900000</v>
      </c>
      <c r="G30" s="19">
        <v>358900000</v>
      </c>
      <c r="H30" s="19">
        <v>355311000</v>
      </c>
      <c r="I30" s="143" t="e">
        <f t="shared" si="0"/>
        <v>#DIV/0!</v>
      </c>
      <c r="J30" s="116">
        <f t="shared" si="1"/>
        <v>-1.0000000000000009</v>
      </c>
      <c r="K30" s="106">
        <f t="shared" si="2"/>
        <v>-1.0000000000000009</v>
      </c>
    </row>
    <row r="31" spans="2:11" ht="24">
      <c r="B31" s="28" t="s">
        <v>772</v>
      </c>
      <c r="C31" s="12" t="s">
        <v>777</v>
      </c>
      <c r="D31" s="43">
        <v>321400000</v>
      </c>
      <c r="E31" s="31">
        <v>348984905</v>
      </c>
      <c r="F31" s="31">
        <v>348984905</v>
      </c>
      <c r="G31" s="19">
        <v>371235600</v>
      </c>
      <c r="H31" s="19">
        <v>536285305</v>
      </c>
      <c r="I31" s="143">
        <f t="shared" si="0"/>
        <v>8.582733354075911</v>
      </c>
      <c r="J31" s="116">
        <f t="shared" si="1"/>
        <v>53.67005773501865</v>
      </c>
      <c r="K31" s="106">
        <f t="shared" si="2"/>
        <v>44.45955748855983</v>
      </c>
    </row>
    <row r="32" spans="2:11" ht="12.75">
      <c r="B32" s="28" t="s">
        <v>773</v>
      </c>
      <c r="C32" s="12" t="s">
        <v>774</v>
      </c>
      <c r="D32" s="43">
        <v>26180364975</v>
      </c>
      <c r="E32" s="31">
        <v>31167798748</v>
      </c>
      <c r="F32" s="31">
        <v>31167798748</v>
      </c>
      <c r="G32" s="19">
        <v>32643637903</v>
      </c>
      <c r="H32" s="19">
        <v>34143637903</v>
      </c>
      <c r="I32" s="143">
        <f t="shared" si="0"/>
        <v>19.050283591395957</v>
      </c>
      <c r="J32" s="116">
        <f t="shared" si="1"/>
        <v>9.547800212201253</v>
      </c>
      <c r="K32" s="106">
        <f t="shared" si="2"/>
        <v>4.595076089427352</v>
      </c>
    </row>
    <row r="33" spans="2:11" ht="13.5" thickBot="1">
      <c r="B33" s="203" t="s">
        <v>616</v>
      </c>
      <c r="C33" s="204"/>
      <c r="D33" s="45">
        <f>D5+D24+D28</f>
        <v>27324373075</v>
      </c>
      <c r="E33" s="45">
        <f>E5+E24+E28</f>
        <v>32726298748</v>
      </c>
      <c r="F33" s="45">
        <f>F5+F24+F28</f>
        <v>32793298748</v>
      </c>
      <c r="G33" s="45">
        <f>G5+G24+G28</f>
        <v>34392745203</v>
      </c>
      <c r="H33" s="45">
        <f>H5+H24+H28</f>
        <v>35981445203</v>
      </c>
      <c r="I33" s="146">
        <f t="shared" si="0"/>
        <v>20.014825804013437</v>
      </c>
      <c r="J33" s="118">
        <f t="shared" si="1"/>
        <v>9.721944960460682</v>
      </c>
      <c r="K33" s="67">
        <f t="shared" si="2"/>
        <v>4.61928813946908</v>
      </c>
    </row>
    <row r="34" spans="2:11" ht="12.75">
      <c r="B34" s="176" t="s">
        <v>617</v>
      </c>
      <c r="C34" s="176"/>
      <c r="D34" s="176"/>
      <c r="E34" s="176"/>
      <c r="F34" s="176"/>
      <c r="G34" s="176"/>
      <c r="H34" s="176"/>
      <c r="I34" s="176"/>
      <c r="J34" s="176"/>
      <c r="K34" s="176"/>
    </row>
    <row r="35" spans="2:11" ht="12.75">
      <c r="B35" s="186" t="s">
        <v>848</v>
      </c>
      <c r="C35" s="186"/>
      <c r="D35" s="186"/>
      <c r="E35" s="186"/>
      <c r="F35" s="186"/>
      <c r="G35" s="186"/>
      <c r="H35" s="186"/>
      <c r="I35" s="186"/>
      <c r="J35" s="186"/>
      <c r="K35" s="186"/>
    </row>
    <row r="36" spans="2:11" ht="12.75">
      <c r="B36" s="173" t="s">
        <v>1006</v>
      </c>
      <c r="C36" s="173"/>
      <c r="D36" s="173"/>
      <c r="E36" s="173"/>
      <c r="F36" s="173"/>
      <c r="G36" s="173"/>
      <c r="H36" s="173"/>
      <c r="I36" s="173"/>
      <c r="J36" s="173"/>
      <c r="K36" s="173"/>
    </row>
  </sheetData>
  <sheetProtection/>
  <mergeCells count="9">
    <mergeCell ref="B35:K35"/>
    <mergeCell ref="B36:K36"/>
    <mergeCell ref="B33:C33"/>
    <mergeCell ref="B2:K2"/>
    <mergeCell ref="B3:B4"/>
    <mergeCell ref="C3:C4"/>
    <mergeCell ref="D4:H4"/>
    <mergeCell ref="I4:K4"/>
    <mergeCell ref="B34:K34"/>
  </mergeCells>
  <printOptions/>
  <pageMargins left="0.75" right="0.75" top="1" bottom="1" header="0" footer="0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87"/>
  <sheetViews>
    <sheetView zoomScalePageLayoutView="0" workbookViewId="0" topLeftCell="B58">
      <selection activeCell="H80" sqref="H80"/>
    </sheetView>
  </sheetViews>
  <sheetFormatPr defaultColWidth="11.421875" defaultRowHeight="12.75"/>
  <cols>
    <col min="1" max="1" width="5.8515625" style="0" customWidth="1"/>
    <col min="2" max="2" width="7.140625" style="0" bestFit="1" customWidth="1"/>
    <col min="3" max="3" width="34.8515625" style="2" customWidth="1"/>
    <col min="4" max="6" width="15.57421875" style="0" bestFit="1" customWidth="1"/>
    <col min="7" max="8" width="16.140625" style="0" bestFit="1" customWidth="1"/>
    <col min="9" max="9" width="11.28125" style="0" customWidth="1"/>
  </cols>
  <sheetData>
    <row r="1" ht="13.5" thickBot="1"/>
    <row r="2" spans="2:11" ht="13.5" thickBot="1">
      <c r="B2" s="170" t="s">
        <v>154</v>
      </c>
      <c r="C2" s="171"/>
      <c r="D2" s="171"/>
      <c r="E2" s="171"/>
      <c r="F2" s="171"/>
      <c r="G2" s="171"/>
      <c r="H2" s="171"/>
      <c r="I2" s="171"/>
      <c r="J2" s="171"/>
      <c r="K2" s="172"/>
    </row>
    <row r="3" spans="2:11" ht="36.75" thickBot="1">
      <c r="B3" s="201" t="s">
        <v>618</v>
      </c>
      <c r="C3" s="201" t="s">
        <v>38</v>
      </c>
      <c r="D3" s="131" t="s">
        <v>845</v>
      </c>
      <c r="E3" s="53" t="s">
        <v>846</v>
      </c>
      <c r="F3" s="53" t="s">
        <v>847</v>
      </c>
      <c r="G3" s="53" t="s">
        <v>844</v>
      </c>
      <c r="H3" s="53" t="s">
        <v>469</v>
      </c>
      <c r="I3" s="104" t="s">
        <v>34</v>
      </c>
      <c r="J3" s="53" t="s">
        <v>35</v>
      </c>
      <c r="K3" s="53" t="s">
        <v>36</v>
      </c>
    </row>
    <row r="4" spans="2:11" ht="13.5" thickBot="1">
      <c r="B4" s="198"/>
      <c r="C4" s="198"/>
      <c r="D4" s="190" t="s">
        <v>32</v>
      </c>
      <c r="E4" s="191"/>
      <c r="F4" s="191"/>
      <c r="G4" s="191"/>
      <c r="H4" s="192"/>
      <c r="I4" s="190" t="s">
        <v>33</v>
      </c>
      <c r="J4" s="191"/>
      <c r="K4" s="192"/>
    </row>
    <row r="5" spans="2:11" ht="12.75">
      <c r="B5" s="64"/>
      <c r="C5" s="65" t="s">
        <v>422</v>
      </c>
      <c r="D5" s="71">
        <f>SUM(D6:D67)</f>
        <v>7671870725</v>
      </c>
      <c r="E5" s="71">
        <f>SUM(E6:E67)</f>
        <v>7317852316</v>
      </c>
      <c r="F5" s="71">
        <f>SUM(F6:F67)</f>
        <v>14996247616</v>
      </c>
      <c r="G5" s="50">
        <f>SUM(G6:G67)</f>
        <v>15948431095</v>
      </c>
      <c r="H5" s="50">
        <f>SUM(H6:H67)</f>
        <v>26031623427</v>
      </c>
      <c r="I5" s="119">
        <f>((F5/D5)-1)*100</f>
        <v>95.47054627931051</v>
      </c>
      <c r="J5" s="115">
        <f>((H5/F5)-1)*100</f>
        <v>73.58758066401883</v>
      </c>
      <c r="K5" s="121">
        <f>((H5/G5)-1)*100</f>
        <v>63.22372571908459</v>
      </c>
    </row>
    <row r="6" spans="2:11" ht="12.75">
      <c r="B6" s="28">
        <v>100</v>
      </c>
      <c r="C6" s="12" t="s">
        <v>292</v>
      </c>
      <c r="D6" s="31">
        <v>43076516</v>
      </c>
      <c r="E6" s="31">
        <v>38473498</v>
      </c>
      <c r="F6" s="31">
        <v>38473498</v>
      </c>
      <c r="G6" s="19">
        <v>43476588</v>
      </c>
      <c r="H6" s="19">
        <v>40114814</v>
      </c>
      <c r="I6" s="122">
        <f aca="true" t="shared" si="0" ref="I6:I69">((F6/D6)-1)*100</f>
        <v>-10.68567847966163</v>
      </c>
      <c r="J6" s="116">
        <f aca="true" t="shared" si="1" ref="J6:J69">((H6/F6)-1)*100</f>
        <v>4.266095066271336</v>
      </c>
      <c r="K6" s="124">
        <f aca="true" t="shared" si="2" ref="K6:K69">((H6/G6)-1)*100</f>
        <v>-7.73237771096481</v>
      </c>
    </row>
    <row r="7" spans="2:11" ht="12.75">
      <c r="B7" s="28">
        <v>110</v>
      </c>
      <c r="C7" s="12" t="s">
        <v>613</v>
      </c>
      <c r="D7" s="31">
        <v>30498677</v>
      </c>
      <c r="E7" s="31">
        <v>30639860</v>
      </c>
      <c r="F7" s="31">
        <v>30639860</v>
      </c>
      <c r="G7" s="19">
        <v>31963553</v>
      </c>
      <c r="H7" s="19">
        <v>30728494</v>
      </c>
      <c r="I7" s="122">
        <f t="shared" si="0"/>
        <v>0.46291516186096615</v>
      </c>
      <c r="J7" s="116">
        <f t="shared" si="1"/>
        <v>0.2892767786798034</v>
      </c>
      <c r="K7" s="124">
        <f t="shared" si="2"/>
        <v>-3.863960305038683</v>
      </c>
    </row>
    <row r="8" spans="2:11" ht="11.25" customHeight="1">
      <c r="B8" s="28">
        <v>112</v>
      </c>
      <c r="C8" s="12" t="s">
        <v>778</v>
      </c>
      <c r="D8" s="31">
        <v>26484398</v>
      </c>
      <c r="E8" s="31">
        <v>24737805</v>
      </c>
      <c r="F8" s="31">
        <v>24737805</v>
      </c>
      <c r="G8" s="19">
        <v>25887182</v>
      </c>
      <c r="H8" s="19">
        <v>23652780</v>
      </c>
      <c r="I8" s="122">
        <f t="shared" si="0"/>
        <v>-6.594799700563325</v>
      </c>
      <c r="J8" s="116">
        <f t="shared" si="1"/>
        <v>-4.386100545298987</v>
      </c>
      <c r="K8" s="124">
        <f t="shared" si="2"/>
        <v>-8.631306412571282</v>
      </c>
    </row>
    <row r="9" spans="2:11" ht="12.75">
      <c r="B9" s="28">
        <v>114</v>
      </c>
      <c r="C9" s="12" t="s">
        <v>295</v>
      </c>
      <c r="D9" s="31">
        <v>29951866</v>
      </c>
      <c r="E9" s="31">
        <v>30713837</v>
      </c>
      <c r="F9" s="31">
        <v>30713837</v>
      </c>
      <c r="G9" s="19">
        <v>33630324</v>
      </c>
      <c r="H9" s="19">
        <v>30837051</v>
      </c>
      <c r="I9" s="122">
        <f t="shared" si="0"/>
        <v>2.5439850725827995</v>
      </c>
      <c r="J9" s="116">
        <f t="shared" si="1"/>
        <v>0.40116772124563216</v>
      </c>
      <c r="K9" s="124">
        <f t="shared" si="2"/>
        <v>-8.305816500608199</v>
      </c>
    </row>
    <row r="10" spans="2:11" ht="15.75" customHeight="1">
      <c r="B10" s="28">
        <v>115</v>
      </c>
      <c r="C10" s="12" t="s">
        <v>779</v>
      </c>
      <c r="D10" s="31">
        <v>9490949</v>
      </c>
      <c r="E10" s="31">
        <v>10200288</v>
      </c>
      <c r="F10" s="31">
        <v>10200288</v>
      </c>
      <c r="G10" s="19">
        <v>18090439</v>
      </c>
      <c r="H10" s="19">
        <v>16423472</v>
      </c>
      <c r="I10" s="122">
        <f t="shared" si="0"/>
        <v>7.473846925107286</v>
      </c>
      <c r="J10" s="116">
        <f t="shared" si="1"/>
        <v>61.00988521108424</v>
      </c>
      <c r="K10" s="124">
        <f t="shared" si="2"/>
        <v>-9.214629893724524</v>
      </c>
    </row>
    <row r="11" spans="2:11" ht="12.75">
      <c r="B11" s="28">
        <v>121</v>
      </c>
      <c r="C11" s="12" t="s">
        <v>801</v>
      </c>
      <c r="D11" s="31">
        <v>23873301</v>
      </c>
      <c r="E11" s="31">
        <v>24594236</v>
      </c>
      <c r="F11" s="31">
        <v>24594236</v>
      </c>
      <c r="G11" s="19">
        <v>68691245</v>
      </c>
      <c r="H11" s="19">
        <v>67675375</v>
      </c>
      <c r="I11" s="122">
        <f t="shared" si="0"/>
        <v>3.019837935273384</v>
      </c>
      <c r="J11" s="116">
        <f t="shared" si="1"/>
        <v>175.1676246418063</v>
      </c>
      <c r="K11" s="124">
        <f t="shared" si="2"/>
        <v>-1.4788929797385442</v>
      </c>
    </row>
    <row r="12" spans="2:11" ht="12.75">
      <c r="B12" s="28">
        <v>122</v>
      </c>
      <c r="C12" s="12" t="s">
        <v>802</v>
      </c>
      <c r="D12" s="31">
        <v>27779961</v>
      </c>
      <c r="E12" s="31">
        <v>28061967</v>
      </c>
      <c r="F12" s="31">
        <v>28061967</v>
      </c>
      <c r="G12" s="19">
        <v>64843315</v>
      </c>
      <c r="H12" s="19">
        <v>63919991</v>
      </c>
      <c r="I12" s="122">
        <f t="shared" si="0"/>
        <v>1.015141813914</v>
      </c>
      <c r="J12" s="116">
        <f t="shared" si="1"/>
        <v>127.78157710754918</v>
      </c>
      <c r="K12" s="124">
        <f t="shared" si="2"/>
        <v>-1.4239309017436863</v>
      </c>
    </row>
    <row r="13" spans="2:11" ht="11.25" customHeight="1">
      <c r="B13" s="28">
        <v>123</v>
      </c>
      <c r="C13" s="12" t="s">
        <v>803</v>
      </c>
      <c r="D13" s="31">
        <v>24787386</v>
      </c>
      <c r="E13" s="31">
        <v>26078001</v>
      </c>
      <c r="F13" s="31">
        <v>26078001</v>
      </c>
      <c r="G13" s="19">
        <v>51830665</v>
      </c>
      <c r="H13" s="19">
        <v>50831559</v>
      </c>
      <c r="I13" s="122">
        <f t="shared" si="0"/>
        <v>5.2067410415926885</v>
      </c>
      <c r="J13" s="116">
        <f t="shared" si="1"/>
        <v>94.92122498193017</v>
      </c>
      <c r="K13" s="124">
        <f t="shared" si="2"/>
        <v>-1.9276349242287383</v>
      </c>
    </row>
    <row r="14" spans="2:11" ht="12.75">
      <c r="B14" s="28">
        <v>124</v>
      </c>
      <c r="C14" s="12" t="s">
        <v>780</v>
      </c>
      <c r="D14" s="31">
        <v>30346382</v>
      </c>
      <c r="E14" s="31">
        <v>32651546</v>
      </c>
      <c r="F14" s="31">
        <v>32651546</v>
      </c>
      <c r="G14" s="19">
        <v>84221453</v>
      </c>
      <c r="H14" s="19">
        <v>82871724</v>
      </c>
      <c r="I14" s="122">
        <f t="shared" si="0"/>
        <v>7.596174067801553</v>
      </c>
      <c r="J14" s="116">
        <f t="shared" si="1"/>
        <v>153.80643232023377</v>
      </c>
      <c r="K14" s="124">
        <f t="shared" si="2"/>
        <v>-1.6025952437557667</v>
      </c>
    </row>
    <row r="15" spans="2:11" ht="12.75">
      <c r="B15" s="28">
        <v>125</v>
      </c>
      <c r="C15" s="12" t="s">
        <v>781</v>
      </c>
      <c r="D15" s="31">
        <v>27872521</v>
      </c>
      <c r="E15" s="31">
        <v>27828211</v>
      </c>
      <c r="F15" s="31">
        <v>27828211</v>
      </c>
      <c r="G15" s="19">
        <v>68199372</v>
      </c>
      <c r="H15" s="19">
        <v>67317186</v>
      </c>
      <c r="I15" s="122">
        <f t="shared" si="0"/>
        <v>-0.15897377922865497</v>
      </c>
      <c r="J15" s="116">
        <f t="shared" si="1"/>
        <v>141.90267207618916</v>
      </c>
      <c r="K15" s="124">
        <f t="shared" si="2"/>
        <v>-1.2935397704248675</v>
      </c>
    </row>
    <row r="16" spans="2:11" ht="12.75">
      <c r="B16" s="28">
        <v>126</v>
      </c>
      <c r="C16" s="12" t="s">
        <v>789</v>
      </c>
      <c r="D16" s="31">
        <v>25172156</v>
      </c>
      <c r="E16" s="31">
        <v>25448859</v>
      </c>
      <c r="F16" s="31">
        <v>25448859</v>
      </c>
      <c r="G16" s="19">
        <v>58734187</v>
      </c>
      <c r="H16" s="19">
        <v>57723940</v>
      </c>
      <c r="I16" s="122">
        <f t="shared" si="0"/>
        <v>1.0992423533367601</v>
      </c>
      <c r="J16" s="116">
        <f t="shared" si="1"/>
        <v>126.82329294213153</v>
      </c>
      <c r="K16" s="124">
        <f t="shared" si="2"/>
        <v>-1.7200323212101298</v>
      </c>
    </row>
    <row r="17" spans="2:11" ht="12.75">
      <c r="B17" s="28">
        <v>127</v>
      </c>
      <c r="C17" s="12" t="s">
        <v>790</v>
      </c>
      <c r="D17" s="31">
        <v>47861699</v>
      </c>
      <c r="E17" s="31">
        <v>44039675</v>
      </c>
      <c r="F17" s="31">
        <v>44039675</v>
      </c>
      <c r="G17" s="19">
        <v>229114423</v>
      </c>
      <c r="H17" s="19">
        <v>227788149</v>
      </c>
      <c r="I17" s="122">
        <f t="shared" si="0"/>
        <v>-7.985558556958039</v>
      </c>
      <c r="J17" s="116">
        <f t="shared" si="1"/>
        <v>417.2339464357991</v>
      </c>
      <c r="K17" s="124">
        <f t="shared" si="2"/>
        <v>-0.5788697117509733</v>
      </c>
    </row>
    <row r="18" spans="2:11" ht="12.75">
      <c r="B18" s="28">
        <v>128</v>
      </c>
      <c r="C18" s="12" t="s">
        <v>791</v>
      </c>
      <c r="D18" s="31">
        <v>36038341</v>
      </c>
      <c r="E18" s="31">
        <v>32122096</v>
      </c>
      <c r="F18" s="31">
        <v>32122096</v>
      </c>
      <c r="G18" s="19">
        <v>106177579</v>
      </c>
      <c r="H18" s="19">
        <v>105024130</v>
      </c>
      <c r="I18" s="122">
        <f t="shared" si="0"/>
        <v>-10.86688479916431</v>
      </c>
      <c r="J18" s="116">
        <f t="shared" si="1"/>
        <v>226.9529173936844</v>
      </c>
      <c r="K18" s="124">
        <f t="shared" si="2"/>
        <v>-1.0863395180634172</v>
      </c>
    </row>
    <row r="19" spans="2:11" ht="13.5" customHeight="1">
      <c r="B19" s="28">
        <v>129</v>
      </c>
      <c r="C19" s="12" t="s">
        <v>191</v>
      </c>
      <c r="D19" s="31"/>
      <c r="E19" s="31"/>
      <c r="F19" s="31"/>
      <c r="G19" s="19">
        <v>5733637</v>
      </c>
      <c r="H19" s="19">
        <v>5234156</v>
      </c>
      <c r="I19" s="122" t="e">
        <f t="shared" si="0"/>
        <v>#DIV/0!</v>
      </c>
      <c r="J19" s="116" t="e">
        <f t="shared" si="1"/>
        <v>#DIV/0!</v>
      </c>
      <c r="K19" s="124">
        <f t="shared" si="2"/>
        <v>-8.711416505788561</v>
      </c>
    </row>
    <row r="20" spans="2:11" ht="12.75">
      <c r="B20" s="28">
        <v>130</v>
      </c>
      <c r="C20" s="12" t="s">
        <v>792</v>
      </c>
      <c r="D20" s="31">
        <v>31201575</v>
      </c>
      <c r="E20" s="31">
        <v>31043007</v>
      </c>
      <c r="F20" s="31">
        <v>31043007</v>
      </c>
      <c r="G20" s="19">
        <v>125510226</v>
      </c>
      <c r="H20" s="19">
        <v>124274577</v>
      </c>
      <c r="I20" s="122">
        <f t="shared" si="0"/>
        <v>-0.5082051146456545</v>
      </c>
      <c r="J20" s="116">
        <f t="shared" si="1"/>
        <v>300.33034493082454</v>
      </c>
      <c r="K20" s="124">
        <f t="shared" si="2"/>
        <v>-0.9845006573408588</v>
      </c>
    </row>
    <row r="21" spans="2:11" ht="12.75">
      <c r="B21" s="28">
        <v>131</v>
      </c>
      <c r="C21" s="12" t="s">
        <v>793</v>
      </c>
      <c r="D21" s="31">
        <v>32597387</v>
      </c>
      <c r="E21" s="31">
        <v>30992582</v>
      </c>
      <c r="F21" s="31">
        <v>30992582</v>
      </c>
      <c r="G21" s="19">
        <v>147520349</v>
      </c>
      <c r="H21" s="19">
        <v>146306738</v>
      </c>
      <c r="I21" s="122">
        <f t="shared" si="0"/>
        <v>-4.923109327750719</v>
      </c>
      <c r="J21" s="116">
        <f t="shared" si="1"/>
        <v>372.07018118077417</v>
      </c>
      <c r="K21" s="124">
        <f t="shared" si="2"/>
        <v>-0.8226736231487619</v>
      </c>
    </row>
    <row r="22" spans="2:11" ht="12.75">
      <c r="B22" s="28">
        <v>132</v>
      </c>
      <c r="C22" s="12" t="s">
        <v>794</v>
      </c>
      <c r="D22" s="31">
        <v>32521610</v>
      </c>
      <c r="E22" s="31">
        <v>33415992</v>
      </c>
      <c r="F22" s="31">
        <v>33415992</v>
      </c>
      <c r="G22" s="19">
        <v>241084579</v>
      </c>
      <c r="H22" s="19">
        <v>239889374</v>
      </c>
      <c r="I22" s="122">
        <f t="shared" si="0"/>
        <v>2.7501159997921354</v>
      </c>
      <c r="J22" s="116">
        <f t="shared" si="1"/>
        <v>617.8879322211951</v>
      </c>
      <c r="K22" s="124">
        <f t="shared" si="2"/>
        <v>-0.495761696976893</v>
      </c>
    </row>
    <row r="23" spans="2:11" ht="12.75">
      <c r="B23" s="28">
        <v>133</v>
      </c>
      <c r="C23" s="12" t="s">
        <v>795</v>
      </c>
      <c r="D23" s="31">
        <v>30145496</v>
      </c>
      <c r="E23" s="31">
        <v>29620199</v>
      </c>
      <c r="F23" s="31">
        <v>29620199</v>
      </c>
      <c r="G23" s="19">
        <v>147526349</v>
      </c>
      <c r="H23" s="19">
        <v>146469761</v>
      </c>
      <c r="I23" s="122">
        <f t="shared" si="0"/>
        <v>-1.7425389185833917</v>
      </c>
      <c r="J23" s="116">
        <f t="shared" si="1"/>
        <v>394.4928324080469</v>
      </c>
      <c r="K23" s="124">
        <f t="shared" si="2"/>
        <v>-0.7162029069125775</v>
      </c>
    </row>
    <row r="24" spans="2:11" ht="12.75">
      <c r="B24" s="28">
        <v>134</v>
      </c>
      <c r="C24" s="12" t="s">
        <v>796</v>
      </c>
      <c r="D24" s="31">
        <v>38527482</v>
      </c>
      <c r="E24" s="31">
        <v>34702925</v>
      </c>
      <c r="F24" s="31">
        <v>34702925</v>
      </c>
      <c r="G24" s="19">
        <v>155414671</v>
      </c>
      <c r="H24" s="19">
        <v>154286702</v>
      </c>
      <c r="I24" s="122">
        <f t="shared" si="0"/>
        <v>-9.926828335160865</v>
      </c>
      <c r="J24" s="116">
        <f t="shared" si="1"/>
        <v>344.5927886482191</v>
      </c>
      <c r="K24" s="124">
        <f t="shared" si="2"/>
        <v>-0.7257802579011319</v>
      </c>
    </row>
    <row r="25" spans="2:11" ht="12.75">
      <c r="B25" s="28">
        <v>135</v>
      </c>
      <c r="C25" s="12" t="s">
        <v>797</v>
      </c>
      <c r="D25" s="31">
        <v>28713250</v>
      </c>
      <c r="E25" s="31">
        <v>29582944</v>
      </c>
      <c r="F25" s="31">
        <v>29582944</v>
      </c>
      <c r="G25" s="19">
        <v>243557530</v>
      </c>
      <c r="H25" s="19">
        <v>242478420</v>
      </c>
      <c r="I25" s="122">
        <f t="shared" si="0"/>
        <v>3.0288943257903655</v>
      </c>
      <c r="J25" s="116">
        <f t="shared" si="1"/>
        <v>719.6561505170006</v>
      </c>
      <c r="K25" s="124">
        <f t="shared" si="2"/>
        <v>-0.4430616454354719</v>
      </c>
    </row>
    <row r="26" spans="2:11" ht="12.75">
      <c r="B26" s="28">
        <v>136</v>
      </c>
      <c r="C26" s="12" t="s">
        <v>798</v>
      </c>
      <c r="D26" s="31">
        <v>36995738</v>
      </c>
      <c r="E26" s="31">
        <v>35453989</v>
      </c>
      <c r="F26" s="31">
        <v>35453989</v>
      </c>
      <c r="G26" s="19">
        <v>185956373</v>
      </c>
      <c r="H26" s="19">
        <v>184851292</v>
      </c>
      <c r="I26" s="122">
        <f t="shared" si="0"/>
        <v>-4.167369225071282</v>
      </c>
      <c r="J26" s="116">
        <f t="shared" si="1"/>
        <v>421.3836220234626</v>
      </c>
      <c r="K26" s="124">
        <f t="shared" si="2"/>
        <v>-0.5942689579130467</v>
      </c>
    </row>
    <row r="27" spans="2:11" ht="12.75">
      <c r="B27" s="28">
        <v>137</v>
      </c>
      <c r="C27" s="12" t="s">
        <v>799</v>
      </c>
      <c r="D27" s="31">
        <v>26076600</v>
      </c>
      <c r="E27" s="31">
        <v>26538955</v>
      </c>
      <c r="F27" s="31">
        <v>26538955</v>
      </c>
      <c r="G27" s="19">
        <v>84471230</v>
      </c>
      <c r="H27" s="19">
        <v>83443597</v>
      </c>
      <c r="I27" s="122">
        <f t="shared" si="0"/>
        <v>1.7730647400351351</v>
      </c>
      <c r="J27" s="116">
        <f t="shared" si="1"/>
        <v>214.41930173965025</v>
      </c>
      <c r="K27" s="124">
        <f t="shared" si="2"/>
        <v>-1.2165479299875215</v>
      </c>
    </row>
    <row r="28" spans="2:11" ht="12.75">
      <c r="B28" s="28">
        <v>138</v>
      </c>
      <c r="C28" s="12" t="s">
        <v>800</v>
      </c>
      <c r="D28" s="31">
        <v>28766826</v>
      </c>
      <c r="E28" s="31">
        <v>28889673</v>
      </c>
      <c r="F28" s="31">
        <v>28889673</v>
      </c>
      <c r="G28" s="19">
        <v>116886090</v>
      </c>
      <c r="H28" s="19">
        <v>115732337</v>
      </c>
      <c r="I28" s="122">
        <f t="shared" si="0"/>
        <v>0.4270439846231211</v>
      </c>
      <c r="J28" s="116">
        <f t="shared" si="1"/>
        <v>300.60106253192964</v>
      </c>
      <c r="K28" s="124">
        <f t="shared" si="2"/>
        <v>-0.9870746809992559</v>
      </c>
    </row>
    <row r="29" spans="2:11" ht="12.75">
      <c r="B29" s="28">
        <v>139</v>
      </c>
      <c r="C29" s="12" t="s">
        <v>804</v>
      </c>
      <c r="D29" s="31">
        <v>24047973</v>
      </c>
      <c r="E29" s="31">
        <v>25058760</v>
      </c>
      <c r="F29" s="31">
        <v>25058760</v>
      </c>
      <c r="G29" s="19">
        <v>82657746</v>
      </c>
      <c r="H29" s="19">
        <v>81773180</v>
      </c>
      <c r="I29" s="122">
        <f t="shared" si="0"/>
        <v>4.20321080699817</v>
      </c>
      <c r="J29" s="116">
        <f t="shared" si="1"/>
        <v>226.32572401826744</v>
      </c>
      <c r="K29" s="124">
        <f t="shared" si="2"/>
        <v>-1.0701549979357017</v>
      </c>
    </row>
    <row r="30" spans="2:11" ht="12.75">
      <c r="B30" s="28">
        <v>140</v>
      </c>
      <c r="C30" s="12" t="s">
        <v>805</v>
      </c>
      <c r="D30" s="31">
        <v>43467888</v>
      </c>
      <c r="E30" s="31">
        <v>42564881</v>
      </c>
      <c r="F30" s="31">
        <v>42564881</v>
      </c>
      <c r="G30" s="19">
        <v>345474865</v>
      </c>
      <c r="H30" s="19">
        <v>344261448</v>
      </c>
      <c r="I30" s="122">
        <f t="shared" si="0"/>
        <v>-2.077411720578648</v>
      </c>
      <c r="J30" s="116">
        <f t="shared" si="1"/>
        <v>708.7922247450898</v>
      </c>
      <c r="K30" s="124">
        <f t="shared" si="2"/>
        <v>-0.35123163012162895</v>
      </c>
    </row>
    <row r="31" spans="2:11" ht="12.75">
      <c r="B31" s="28">
        <v>141</v>
      </c>
      <c r="C31" s="12" t="s">
        <v>806</v>
      </c>
      <c r="D31" s="31">
        <v>30747240</v>
      </c>
      <c r="E31" s="31">
        <v>30555510</v>
      </c>
      <c r="F31" s="31">
        <v>30555510</v>
      </c>
      <c r="G31" s="19">
        <v>230122562</v>
      </c>
      <c r="H31" s="19">
        <v>229111360</v>
      </c>
      <c r="I31" s="122">
        <f t="shared" si="0"/>
        <v>-0.6235681641669322</v>
      </c>
      <c r="J31" s="116">
        <f t="shared" si="1"/>
        <v>649.8201142772613</v>
      </c>
      <c r="K31" s="124">
        <f t="shared" si="2"/>
        <v>-0.43941888670612217</v>
      </c>
    </row>
    <row r="32" spans="2:11" ht="12.75">
      <c r="B32" s="28">
        <v>142</v>
      </c>
      <c r="C32" s="12" t="s">
        <v>807</v>
      </c>
      <c r="D32" s="31">
        <v>28241143</v>
      </c>
      <c r="E32" s="31">
        <v>29399364</v>
      </c>
      <c r="F32" s="31">
        <v>29399364</v>
      </c>
      <c r="G32" s="19">
        <v>100991020</v>
      </c>
      <c r="H32" s="19">
        <v>99977426</v>
      </c>
      <c r="I32" s="122">
        <f t="shared" si="0"/>
        <v>4.101183156786536</v>
      </c>
      <c r="J32" s="116">
        <f t="shared" si="1"/>
        <v>240.06662865223888</v>
      </c>
      <c r="K32" s="124">
        <f t="shared" si="2"/>
        <v>-1.0036476510485781</v>
      </c>
    </row>
    <row r="33" spans="2:11" ht="11.25" customHeight="1">
      <c r="B33" s="28">
        <v>143</v>
      </c>
      <c r="C33" s="12" t="s">
        <v>820</v>
      </c>
      <c r="D33" s="31">
        <v>24004502</v>
      </c>
      <c r="E33" s="31">
        <v>25212762</v>
      </c>
      <c r="F33" s="31">
        <v>25212762</v>
      </c>
      <c r="G33" s="19">
        <v>88808563</v>
      </c>
      <c r="H33" s="19">
        <v>87818509</v>
      </c>
      <c r="I33" s="122">
        <f t="shared" si="0"/>
        <v>5.033472471122291</v>
      </c>
      <c r="J33" s="116">
        <f t="shared" si="1"/>
        <v>248.30975281486417</v>
      </c>
      <c r="K33" s="124">
        <f t="shared" si="2"/>
        <v>-1.1148181735583296</v>
      </c>
    </row>
    <row r="34" spans="2:11" ht="12.75">
      <c r="B34" s="28">
        <v>144</v>
      </c>
      <c r="C34" s="12" t="s">
        <v>821</v>
      </c>
      <c r="D34" s="31">
        <v>31525553</v>
      </c>
      <c r="E34" s="31">
        <v>31197418</v>
      </c>
      <c r="F34" s="31">
        <v>31197418</v>
      </c>
      <c r="G34" s="19">
        <v>172489189</v>
      </c>
      <c r="H34" s="19">
        <v>171465248</v>
      </c>
      <c r="I34" s="122">
        <f t="shared" si="0"/>
        <v>-1.0408540652720677</v>
      </c>
      <c r="J34" s="116">
        <f t="shared" si="1"/>
        <v>449.61358661155873</v>
      </c>
      <c r="K34" s="124">
        <f t="shared" si="2"/>
        <v>-0.5936261895230999</v>
      </c>
    </row>
    <row r="35" spans="2:11" ht="12.75">
      <c r="B35" s="28">
        <v>145</v>
      </c>
      <c r="C35" s="12" t="s">
        <v>808</v>
      </c>
      <c r="D35" s="31">
        <v>27243977</v>
      </c>
      <c r="E35" s="31">
        <v>27727957</v>
      </c>
      <c r="F35" s="31">
        <v>27727957</v>
      </c>
      <c r="G35" s="19">
        <v>94644906</v>
      </c>
      <c r="H35" s="19">
        <v>93655555</v>
      </c>
      <c r="I35" s="122">
        <f t="shared" si="0"/>
        <v>1.7764660423843504</v>
      </c>
      <c r="J35" s="116">
        <f t="shared" si="1"/>
        <v>237.76579716998262</v>
      </c>
      <c r="K35" s="124">
        <f t="shared" si="2"/>
        <v>-1.0453293703942212</v>
      </c>
    </row>
    <row r="36" spans="2:11" ht="12.75">
      <c r="B36" s="28">
        <v>146</v>
      </c>
      <c r="C36" s="12" t="s">
        <v>809</v>
      </c>
      <c r="D36" s="31">
        <v>28917149</v>
      </c>
      <c r="E36" s="31">
        <v>28820692</v>
      </c>
      <c r="F36" s="31">
        <v>28820692</v>
      </c>
      <c r="G36" s="19">
        <v>98614125</v>
      </c>
      <c r="H36" s="19">
        <v>97697233</v>
      </c>
      <c r="I36" s="122">
        <f t="shared" si="0"/>
        <v>-0.3335633122061976</v>
      </c>
      <c r="J36" s="116">
        <f t="shared" si="1"/>
        <v>238.98295363622773</v>
      </c>
      <c r="K36" s="124">
        <f t="shared" si="2"/>
        <v>-0.9297775546860065</v>
      </c>
    </row>
    <row r="37" spans="2:11" ht="12.75">
      <c r="B37" s="28">
        <v>147</v>
      </c>
      <c r="C37" s="12" t="s">
        <v>810</v>
      </c>
      <c r="D37" s="31">
        <v>26629911</v>
      </c>
      <c r="E37" s="31">
        <v>30117524</v>
      </c>
      <c r="F37" s="31">
        <v>30117524</v>
      </c>
      <c r="G37" s="19">
        <v>86332509</v>
      </c>
      <c r="H37" s="19">
        <v>84995570</v>
      </c>
      <c r="I37" s="122">
        <f t="shared" si="0"/>
        <v>13.096600285295734</v>
      </c>
      <c r="J37" s="116">
        <f t="shared" si="1"/>
        <v>182.21300662033175</v>
      </c>
      <c r="K37" s="124">
        <f t="shared" si="2"/>
        <v>-1.5485927786484277</v>
      </c>
    </row>
    <row r="38" spans="2:11" ht="12.75">
      <c r="B38" s="28">
        <v>148</v>
      </c>
      <c r="C38" s="12" t="s">
        <v>811</v>
      </c>
      <c r="D38" s="31">
        <v>27844308</v>
      </c>
      <c r="E38" s="31">
        <v>28115644</v>
      </c>
      <c r="F38" s="31">
        <v>28115644</v>
      </c>
      <c r="G38" s="19">
        <v>96053983</v>
      </c>
      <c r="H38" s="19">
        <v>94911173</v>
      </c>
      <c r="I38" s="122">
        <f t="shared" si="0"/>
        <v>0.9744756450761782</v>
      </c>
      <c r="J38" s="116">
        <f t="shared" si="1"/>
        <v>237.57424514266862</v>
      </c>
      <c r="K38" s="124">
        <f t="shared" si="2"/>
        <v>-1.1897580551136544</v>
      </c>
    </row>
    <row r="39" spans="2:11" ht="12.75">
      <c r="B39" s="28">
        <v>149</v>
      </c>
      <c r="C39" s="12" t="s">
        <v>812</v>
      </c>
      <c r="D39" s="31">
        <v>24743556</v>
      </c>
      <c r="E39" s="31">
        <v>26299775</v>
      </c>
      <c r="F39" s="31">
        <v>26299775</v>
      </c>
      <c r="G39" s="19">
        <v>69802499</v>
      </c>
      <c r="H39" s="19">
        <v>68693966</v>
      </c>
      <c r="I39" s="122">
        <f t="shared" si="0"/>
        <v>6.289391064081484</v>
      </c>
      <c r="J39" s="116">
        <f t="shared" si="1"/>
        <v>161.19602163896838</v>
      </c>
      <c r="K39" s="124">
        <f t="shared" si="2"/>
        <v>-1.5880993028630663</v>
      </c>
    </row>
    <row r="40" spans="2:11" ht="12.75">
      <c r="B40" s="28">
        <v>150</v>
      </c>
      <c r="C40" s="12" t="s">
        <v>813</v>
      </c>
      <c r="D40" s="31">
        <v>39180100</v>
      </c>
      <c r="E40" s="31">
        <v>39606054</v>
      </c>
      <c r="F40" s="31">
        <v>39606054</v>
      </c>
      <c r="G40" s="19">
        <v>232889017</v>
      </c>
      <c r="H40" s="19">
        <v>231444733</v>
      </c>
      <c r="I40" s="122">
        <f t="shared" si="0"/>
        <v>1.0871692517374854</v>
      </c>
      <c r="J40" s="116">
        <f t="shared" si="1"/>
        <v>484.3670591369693</v>
      </c>
      <c r="K40" s="124">
        <f t="shared" si="2"/>
        <v>-0.6201597733567654</v>
      </c>
    </row>
    <row r="41" spans="2:11" ht="12.75">
      <c r="B41" s="28">
        <v>151</v>
      </c>
      <c r="C41" s="12" t="s">
        <v>814</v>
      </c>
      <c r="D41" s="31">
        <v>34454071</v>
      </c>
      <c r="E41" s="31">
        <v>38515953</v>
      </c>
      <c r="F41" s="31">
        <v>38515953</v>
      </c>
      <c r="G41" s="19">
        <v>116305189</v>
      </c>
      <c r="H41" s="19">
        <v>114879691</v>
      </c>
      <c r="I41" s="122">
        <f t="shared" si="0"/>
        <v>11.789265773556924</v>
      </c>
      <c r="J41" s="116">
        <f t="shared" si="1"/>
        <v>198.2652175320704</v>
      </c>
      <c r="K41" s="124">
        <f t="shared" si="2"/>
        <v>-1.2256529672119765</v>
      </c>
    </row>
    <row r="42" spans="2:11" ht="12.75">
      <c r="B42" s="28">
        <v>152</v>
      </c>
      <c r="C42" s="12" t="s">
        <v>815</v>
      </c>
      <c r="D42" s="31">
        <v>29838097</v>
      </c>
      <c r="E42" s="31">
        <v>31933863</v>
      </c>
      <c r="F42" s="31">
        <v>31933863</v>
      </c>
      <c r="G42" s="19">
        <v>99262136</v>
      </c>
      <c r="H42" s="19">
        <v>98042634</v>
      </c>
      <c r="I42" s="122">
        <f t="shared" si="0"/>
        <v>7.023792435556464</v>
      </c>
      <c r="J42" s="116">
        <f t="shared" si="1"/>
        <v>207.01776982008099</v>
      </c>
      <c r="K42" s="124">
        <f t="shared" si="2"/>
        <v>-1.228567154750726</v>
      </c>
    </row>
    <row r="43" spans="2:11" ht="15.75" customHeight="1">
      <c r="B43" s="28">
        <v>200</v>
      </c>
      <c r="C43" s="12" t="s">
        <v>850</v>
      </c>
      <c r="D43" s="31">
        <v>12896526</v>
      </c>
      <c r="E43" s="31">
        <v>12815027</v>
      </c>
      <c r="F43" s="31">
        <v>12815027</v>
      </c>
      <c r="G43" s="19">
        <v>13729711</v>
      </c>
      <c r="H43" s="19">
        <v>12483689</v>
      </c>
      <c r="I43" s="122">
        <f t="shared" si="0"/>
        <v>-0.6319453781584272</v>
      </c>
      <c r="J43" s="116">
        <f t="shared" si="1"/>
        <v>-2.5855427382244334</v>
      </c>
      <c r="K43" s="124">
        <f t="shared" si="2"/>
        <v>-9.075369466990235</v>
      </c>
    </row>
    <row r="44" spans="2:11" ht="13.5" customHeight="1">
      <c r="B44" s="28">
        <v>210</v>
      </c>
      <c r="C44" s="12" t="s">
        <v>851</v>
      </c>
      <c r="D44" s="31">
        <v>375441888</v>
      </c>
      <c r="E44" s="31">
        <v>419127393</v>
      </c>
      <c r="F44" s="31">
        <v>919127393</v>
      </c>
      <c r="G44" s="19">
        <v>20124098</v>
      </c>
      <c r="H44" s="19">
        <v>1188441931</v>
      </c>
      <c r="I44" s="122">
        <f t="shared" si="0"/>
        <v>144.81215931878117</v>
      </c>
      <c r="J44" s="116">
        <f t="shared" si="1"/>
        <v>29.301111037607818</v>
      </c>
      <c r="K44" s="124">
        <f t="shared" si="2"/>
        <v>5805.566207240692</v>
      </c>
    </row>
    <row r="45" spans="2:11" ht="12.75">
      <c r="B45" s="28">
        <v>211</v>
      </c>
      <c r="C45" s="12" t="s">
        <v>816</v>
      </c>
      <c r="D45" s="31">
        <v>90122964</v>
      </c>
      <c r="E45" s="31">
        <v>39237569</v>
      </c>
      <c r="F45" s="31">
        <v>39237569</v>
      </c>
      <c r="G45" s="19">
        <v>258793928</v>
      </c>
      <c r="H45" s="19">
        <v>314526572</v>
      </c>
      <c r="I45" s="122">
        <f t="shared" si="0"/>
        <v>-56.46218537597143</v>
      </c>
      <c r="J45" s="116">
        <f t="shared" si="1"/>
        <v>701.5954607177626</v>
      </c>
      <c r="K45" s="124">
        <f t="shared" si="2"/>
        <v>21.535529998988224</v>
      </c>
    </row>
    <row r="46" spans="2:11" ht="12.75">
      <c r="B46" s="28">
        <v>212</v>
      </c>
      <c r="C46" s="12" t="s">
        <v>817</v>
      </c>
      <c r="D46" s="31">
        <v>509134501</v>
      </c>
      <c r="E46" s="31">
        <v>510020108</v>
      </c>
      <c r="F46" s="31">
        <v>1140520108</v>
      </c>
      <c r="G46" s="19">
        <v>928705746</v>
      </c>
      <c r="H46" s="19">
        <v>6056942121</v>
      </c>
      <c r="I46" s="122">
        <f t="shared" si="0"/>
        <v>124.01155407066003</v>
      </c>
      <c r="J46" s="116">
        <f t="shared" si="1"/>
        <v>431.06842032109085</v>
      </c>
      <c r="K46" s="124">
        <f t="shared" si="2"/>
        <v>552.191735335726</v>
      </c>
    </row>
    <row r="47" spans="2:11" ht="24">
      <c r="B47" s="28">
        <v>213</v>
      </c>
      <c r="C47" s="12" t="s">
        <v>818</v>
      </c>
      <c r="D47" s="31">
        <v>2789389689</v>
      </c>
      <c r="E47" s="31">
        <v>1607596975</v>
      </c>
      <c r="F47" s="31">
        <v>8027073975</v>
      </c>
      <c r="G47" s="19">
        <v>6624475324</v>
      </c>
      <c r="H47" s="19">
        <v>10447011082</v>
      </c>
      <c r="I47" s="122">
        <f t="shared" si="0"/>
        <v>187.77169452711777</v>
      </c>
      <c r="J47" s="116">
        <f t="shared" si="1"/>
        <v>30.147188309672956</v>
      </c>
      <c r="K47" s="124">
        <f t="shared" si="2"/>
        <v>57.70322283715401</v>
      </c>
    </row>
    <row r="48" spans="2:11" ht="12.75">
      <c r="B48" s="28">
        <v>214</v>
      </c>
      <c r="C48" s="12" t="s">
        <v>819</v>
      </c>
      <c r="D48" s="31">
        <v>36279350</v>
      </c>
      <c r="E48" s="31">
        <v>34363550</v>
      </c>
      <c r="F48" s="31">
        <v>34363550</v>
      </c>
      <c r="G48" s="19">
        <v>34710765</v>
      </c>
      <c r="H48" s="19">
        <v>31797701</v>
      </c>
      <c r="I48" s="122">
        <f t="shared" si="0"/>
        <v>-5.280689979285736</v>
      </c>
      <c r="J48" s="116">
        <f t="shared" si="1"/>
        <v>-7.466775114911006</v>
      </c>
      <c r="K48" s="124">
        <f t="shared" si="2"/>
        <v>-8.392393541312037</v>
      </c>
    </row>
    <row r="49" spans="2:11" ht="14.25" customHeight="1">
      <c r="B49" s="28">
        <v>300</v>
      </c>
      <c r="C49" s="12" t="s">
        <v>930</v>
      </c>
      <c r="D49" s="31">
        <v>36850847</v>
      </c>
      <c r="E49" s="31">
        <v>28986758</v>
      </c>
      <c r="F49" s="31">
        <v>28986758</v>
      </c>
      <c r="G49" s="19">
        <v>342673266</v>
      </c>
      <c r="H49" s="19">
        <v>340364627</v>
      </c>
      <c r="I49" s="122">
        <f t="shared" si="0"/>
        <v>-21.34032088868948</v>
      </c>
      <c r="J49" s="116">
        <f t="shared" si="1"/>
        <v>1074.2072949310166</v>
      </c>
      <c r="K49" s="124">
        <f t="shared" si="2"/>
        <v>-0.6737143597306483</v>
      </c>
    </row>
    <row r="50" spans="2:11" ht="17.25" customHeight="1">
      <c r="B50" s="28">
        <v>310</v>
      </c>
      <c r="C50" s="12" t="s">
        <v>931</v>
      </c>
      <c r="D50" s="31">
        <v>56359535</v>
      </c>
      <c r="E50" s="31">
        <v>26313691</v>
      </c>
      <c r="F50" s="31">
        <v>26313691</v>
      </c>
      <c r="G50" s="19">
        <v>955960223</v>
      </c>
      <c r="H50" s="19">
        <v>952792504</v>
      </c>
      <c r="I50" s="122">
        <f t="shared" si="0"/>
        <v>-53.311021817337554</v>
      </c>
      <c r="J50" s="116">
        <f t="shared" si="1"/>
        <v>3520.9002530279768</v>
      </c>
      <c r="K50" s="124">
        <f t="shared" si="2"/>
        <v>-0.33136514718772325</v>
      </c>
    </row>
    <row r="51" spans="2:11" ht="14.25" customHeight="1">
      <c r="B51" s="28">
        <v>312</v>
      </c>
      <c r="C51" s="12" t="s">
        <v>852</v>
      </c>
      <c r="D51" s="31">
        <v>47532826</v>
      </c>
      <c r="E51" s="31">
        <v>18954753</v>
      </c>
      <c r="F51" s="31">
        <v>18954753</v>
      </c>
      <c r="G51" s="19">
        <v>35151261</v>
      </c>
      <c r="H51" s="19">
        <v>33641393</v>
      </c>
      <c r="I51" s="122">
        <f t="shared" si="0"/>
        <v>-60.122814915317676</v>
      </c>
      <c r="J51" s="116">
        <f t="shared" si="1"/>
        <v>77.48262401520083</v>
      </c>
      <c r="K51" s="124">
        <f t="shared" si="2"/>
        <v>-4.295345194017363</v>
      </c>
    </row>
    <row r="52" spans="2:11" ht="15" customHeight="1">
      <c r="B52" s="28">
        <v>313</v>
      </c>
      <c r="C52" s="12" t="s">
        <v>853</v>
      </c>
      <c r="D52" s="31">
        <v>1766291701</v>
      </c>
      <c r="E52" s="31">
        <v>2766899817</v>
      </c>
      <c r="F52" s="31">
        <v>2896899817</v>
      </c>
      <c r="G52" s="19">
        <v>1596866470</v>
      </c>
      <c r="H52" s="19">
        <v>1592910199</v>
      </c>
      <c r="I52" s="122">
        <f t="shared" si="0"/>
        <v>64.0102716533117</v>
      </c>
      <c r="J52" s="116">
        <f t="shared" si="1"/>
        <v>-45.01327972571721</v>
      </c>
      <c r="K52" s="124">
        <f t="shared" si="2"/>
        <v>-0.24775214924513955</v>
      </c>
    </row>
    <row r="53" spans="2:11" ht="11.25" customHeight="1">
      <c r="B53" s="28">
        <v>314</v>
      </c>
      <c r="C53" s="12" t="s">
        <v>854</v>
      </c>
      <c r="D53" s="31">
        <v>29796538</v>
      </c>
      <c r="E53" s="31">
        <v>18599572</v>
      </c>
      <c r="F53" s="31">
        <v>18599572</v>
      </c>
      <c r="G53" s="19">
        <v>30624948</v>
      </c>
      <c r="H53" s="19">
        <v>29043706</v>
      </c>
      <c r="I53" s="122">
        <f t="shared" si="0"/>
        <v>-37.57807702357905</v>
      </c>
      <c r="J53" s="116">
        <f t="shared" si="1"/>
        <v>56.15255017696106</v>
      </c>
      <c r="K53" s="124">
        <f t="shared" si="2"/>
        <v>-5.1632479506577456</v>
      </c>
    </row>
    <row r="54" spans="2:11" ht="12.75">
      <c r="B54" s="28">
        <v>315</v>
      </c>
      <c r="C54" s="12" t="s">
        <v>1182</v>
      </c>
      <c r="D54" s="31"/>
      <c r="E54" s="31">
        <v>250000</v>
      </c>
      <c r="F54" s="31">
        <v>250000</v>
      </c>
      <c r="G54" s="19">
        <v>10539285</v>
      </c>
      <c r="H54" s="19">
        <v>10521026</v>
      </c>
      <c r="I54" s="122" t="e">
        <f t="shared" si="0"/>
        <v>#DIV/0!</v>
      </c>
      <c r="J54" s="116">
        <f t="shared" si="1"/>
        <v>4108.410400000001</v>
      </c>
      <c r="K54" s="124">
        <f t="shared" si="2"/>
        <v>-0.17324704664500867</v>
      </c>
    </row>
    <row r="55" spans="2:11" ht="12.75">
      <c r="B55" s="28">
        <v>400</v>
      </c>
      <c r="C55" s="12" t="s">
        <v>374</v>
      </c>
      <c r="D55" s="31">
        <v>62821259</v>
      </c>
      <c r="E55" s="31">
        <v>46241578</v>
      </c>
      <c r="F55" s="31">
        <v>46241578</v>
      </c>
      <c r="G55" s="19">
        <v>52389001</v>
      </c>
      <c r="H55" s="19">
        <v>51263913</v>
      </c>
      <c r="I55" s="122">
        <f t="shared" si="0"/>
        <v>-26.39183178420541</v>
      </c>
      <c r="J55" s="116">
        <f t="shared" si="1"/>
        <v>10.861080476103124</v>
      </c>
      <c r="K55" s="124">
        <f t="shared" si="2"/>
        <v>-2.147565287606834</v>
      </c>
    </row>
    <row r="56" spans="2:11" ht="11.25" customHeight="1">
      <c r="B56" s="28">
        <v>410</v>
      </c>
      <c r="C56" s="12" t="s">
        <v>611</v>
      </c>
      <c r="D56" s="31">
        <v>42937624</v>
      </c>
      <c r="E56" s="31">
        <v>43735906</v>
      </c>
      <c r="F56" s="31">
        <v>43735906</v>
      </c>
      <c r="G56" s="19">
        <v>47344493</v>
      </c>
      <c r="H56" s="19">
        <v>44352820</v>
      </c>
      <c r="I56" s="122">
        <f t="shared" si="0"/>
        <v>1.8591666832799225</v>
      </c>
      <c r="J56" s="116">
        <f t="shared" si="1"/>
        <v>1.4105435474458972</v>
      </c>
      <c r="K56" s="124">
        <f t="shared" si="2"/>
        <v>-6.318946112697843</v>
      </c>
    </row>
    <row r="57" spans="2:11" ht="11.25" customHeight="1">
      <c r="B57" s="28">
        <v>411</v>
      </c>
      <c r="C57" s="12" t="s">
        <v>855</v>
      </c>
      <c r="D57" s="31">
        <v>192989699</v>
      </c>
      <c r="E57" s="31">
        <v>187479745</v>
      </c>
      <c r="F57" s="31">
        <v>187479745</v>
      </c>
      <c r="G57" s="19">
        <v>222434877</v>
      </c>
      <c r="H57" s="19">
        <v>218058655</v>
      </c>
      <c r="I57" s="122">
        <f t="shared" si="0"/>
        <v>-2.8550508283864406</v>
      </c>
      <c r="J57" s="116">
        <f t="shared" si="1"/>
        <v>16.310513970455844</v>
      </c>
      <c r="K57" s="124">
        <f t="shared" si="2"/>
        <v>-1.9674171870088575</v>
      </c>
    </row>
    <row r="58" spans="2:11" ht="14.25" customHeight="1">
      <c r="B58" s="28">
        <v>412</v>
      </c>
      <c r="C58" s="12" t="s">
        <v>302</v>
      </c>
      <c r="D58" s="31">
        <v>318856160</v>
      </c>
      <c r="E58" s="31">
        <v>279714317</v>
      </c>
      <c r="F58" s="31">
        <v>278132617</v>
      </c>
      <c r="G58" s="19">
        <v>317838685</v>
      </c>
      <c r="H58" s="19">
        <v>310319343</v>
      </c>
      <c r="I58" s="122">
        <f t="shared" si="0"/>
        <v>-12.771759843059016</v>
      </c>
      <c r="J58" s="116">
        <f t="shared" si="1"/>
        <v>11.572438481747715</v>
      </c>
      <c r="K58" s="124">
        <f t="shared" si="2"/>
        <v>-2.3657730650376907</v>
      </c>
    </row>
    <row r="59" spans="2:11" ht="12.75">
      <c r="B59" s="28">
        <v>413</v>
      </c>
      <c r="C59" s="12" t="s">
        <v>856</v>
      </c>
      <c r="D59" s="31">
        <v>17289233</v>
      </c>
      <c r="E59" s="31">
        <v>20963922</v>
      </c>
      <c r="F59" s="31">
        <v>20963922</v>
      </c>
      <c r="G59" s="19">
        <v>24094837</v>
      </c>
      <c r="H59" s="19">
        <v>22119638</v>
      </c>
      <c r="I59" s="122">
        <f t="shared" si="0"/>
        <v>21.254204856860916</v>
      </c>
      <c r="J59" s="116">
        <f t="shared" si="1"/>
        <v>5.5128806527709795</v>
      </c>
      <c r="K59" s="124">
        <f t="shared" si="2"/>
        <v>-8.197602664836456</v>
      </c>
    </row>
    <row r="60" spans="2:11" ht="12.75">
      <c r="B60" s="28">
        <v>414</v>
      </c>
      <c r="C60" s="12" t="s">
        <v>857</v>
      </c>
      <c r="D60" s="31">
        <v>19011128</v>
      </c>
      <c r="E60" s="31">
        <v>18433554</v>
      </c>
      <c r="F60" s="31">
        <v>18433554</v>
      </c>
      <c r="G60" s="19">
        <v>20372617</v>
      </c>
      <c r="H60" s="19">
        <v>18974148</v>
      </c>
      <c r="I60" s="122">
        <f t="shared" si="0"/>
        <v>-3.0380838001827115</v>
      </c>
      <c r="J60" s="116">
        <f t="shared" si="1"/>
        <v>2.932662903746075</v>
      </c>
      <c r="K60" s="124">
        <f t="shared" si="2"/>
        <v>-6.864454380112283</v>
      </c>
    </row>
    <row r="61" spans="2:11" ht="12.75" customHeight="1">
      <c r="B61" s="28">
        <v>500</v>
      </c>
      <c r="C61" s="12" t="s">
        <v>858</v>
      </c>
      <c r="D61" s="31">
        <v>24209668</v>
      </c>
      <c r="E61" s="31">
        <v>21731742</v>
      </c>
      <c r="F61" s="31">
        <v>21731742</v>
      </c>
      <c r="G61" s="19">
        <v>19395410</v>
      </c>
      <c r="H61" s="19">
        <v>17844078</v>
      </c>
      <c r="I61" s="122">
        <f t="shared" si="0"/>
        <v>-10.235274601865662</v>
      </c>
      <c r="J61" s="116">
        <f t="shared" si="1"/>
        <v>-17.889334412308045</v>
      </c>
      <c r="K61" s="124">
        <f t="shared" si="2"/>
        <v>-7.9984491176005035</v>
      </c>
    </row>
    <row r="62" spans="2:11" ht="12" customHeight="1">
      <c r="B62" s="28">
        <v>510</v>
      </c>
      <c r="C62" s="12" t="s">
        <v>859</v>
      </c>
      <c r="D62" s="31">
        <v>13653273</v>
      </c>
      <c r="E62" s="31">
        <v>19833029</v>
      </c>
      <c r="F62" s="31">
        <v>19833029</v>
      </c>
      <c r="G62" s="19">
        <v>21920787</v>
      </c>
      <c r="H62" s="19">
        <v>20152341</v>
      </c>
      <c r="I62" s="122">
        <f t="shared" si="0"/>
        <v>45.26208477630236</v>
      </c>
      <c r="J62" s="116">
        <f t="shared" si="1"/>
        <v>1.610001175312159</v>
      </c>
      <c r="K62" s="124">
        <f t="shared" si="2"/>
        <v>-8.067438454650377</v>
      </c>
    </row>
    <row r="63" spans="2:11" ht="12.75" customHeight="1">
      <c r="B63" s="28">
        <v>600</v>
      </c>
      <c r="C63" s="12" t="s">
        <v>860</v>
      </c>
      <c r="D63" s="31">
        <v>20990896</v>
      </c>
      <c r="E63" s="31">
        <v>21527665</v>
      </c>
      <c r="F63" s="31">
        <v>21527665</v>
      </c>
      <c r="G63" s="19">
        <v>22401605</v>
      </c>
      <c r="H63" s="19">
        <v>21342955</v>
      </c>
      <c r="I63" s="122">
        <f t="shared" si="0"/>
        <v>2.5571514431780296</v>
      </c>
      <c r="J63" s="116">
        <f t="shared" si="1"/>
        <v>-0.8580122368124887</v>
      </c>
      <c r="K63" s="124">
        <f t="shared" si="2"/>
        <v>-4.725777461034597</v>
      </c>
    </row>
    <row r="64" spans="2:11" ht="14.25" customHeight="1">
      <c r="B64" s="28">
        <v>610</v>
      </c>
      <c r="C64" s="12" t="s">
        <v>861</v>
      </c>
      <c r="D64" s="31">
        <v>49227550</v>
      </c>
      <c r="E64" s="31">
        <v>26819880</v>
      </c>
      <c r="F64" s="31">
        <v>26819880</v>
      </c>
      <c r="G64" s="19">
        <v>31488563</v>
      </c>
      <c r="H64" s="19">
        <v>30309334</v>
      </c>
      <c r="I64" s="122">
        <f t="shared" si="0"/>
        <v>-45.518556174337334</v>
      </c>
      <c r="J64" s="116">
        <f t="shared" si="1"/>
        <v>13.010699525874081</v>
      </c>
      <c r="K64" s="124">
        <f t="shared" si="2"/>
        <v>-3.7449438388153844</v>
      </c>
    </row>
    <row r="65" spans="2:11" ht="12.75" customHeight="1">
      <c r="B65" s="28">
        <v>611</v>
      </c>
      <c r="C65" s="12" t="s">
        <v>862</v>
      </c>
      <c r="D65" s="31">
        <v>23577487</v>
      </c>
      <c r="E65" s="31">
        <v>13001186</v>
      </c>
      <c r="F65" s="31">
        <v>13001186</v>
      </c>
      <c r="G65" s="19">
        <v>18472944</v>
      </c>
      <c r="H65" s="19">
        <v>17721075</v>
      </c>
      <c r="I65" s="122">
        <f t="shared" si="0"/>
        <v>-44.85762626016929</v>
      </c>
      <c r="J65" s="116">
        <f t="shared" si="1"/>
        <v>36.30352646289345</v>
      </c>
      <c r="K65" s="124">
        <f t="shared" si="2"/>
        <v>-4.0701092365136855</v>
      </c>
    </row>
    <row r="66" spans="2:11" ht="15" customHeight="1">
      <c r="B66" s="28">
        <v>612</v>
      </c>
      <c r="C66" s="12" t="s">
        <v>863</v>
      </c>
      <c r="D66" s="31">
        <v>31732056</v>
      </c>
      <c r="E66" s="31">
        <v>29404703</v>
      </c>
      <c r="F66" s="31">
        <v>29404703</v>
      </c>
      <c r="G66" s="19">
        <v>28887111</v>
      </c>
      <c r="H66" s="19">
        <v>27467701</v>
      </c>
      <c r="I66" s="122">
        <f t="shared" si="0"/>
        <v>-7.334390812873892</v>
      </c>
      <c r="J66" s="116">
        <f t="shared" si="1"/>
        <v>-6.587388418784579</v>
      </c>
      <c r="K66" s="124">
        <f t="shared" si="2"/>
        <v>-4.913644704726616</v>
      </c>
    </row>
    <row r="67" spans="2:11" ht="16.5" customHeight="1">
      <c r="B67" s="28">
        <v>613</v>
      </c>
      <c r="C67" s="12" t="s">
        <v>864</v>
      </c>
      <c r="D67" s="31">
        <v>14812742</v>
      </c>
      <c r="E67" s="31">
        <v>14843574</v>
      </c>
      <c r="F67" s="31">
        <v>14843574</v>
      </c>
      <c r="G67" s="19">
        <v>16065472</v>
      </c>
      <c r="H67" s="19">
        <v>14617530</v>
      </c>
      <c r="I67" s="122">
        <f t="shared" si="0"/>
        <v>0.20814512262483653</v>
      </c>
      <c r="J67" s="116">
        <f t="shared" si="1"/>
        <v>-1.52284079292494</v>
      </c>
      <c r="K67" s="124">
        <f t="shared" si="2"/>
        <v>-9.012757297140105</v>
      </c>
    </row>
    <row r="68" spans="2:11" ht="27" customHeight="1">
      <c r="B68" s="28"/>
      <c r="C68" s="13" t="s">
        <v>1145</v>
      </c>
      <c r="D68" s="32">
        <f>SUM(D69:D72)</f>
        <v>12859283539</v>
      </c>
      <c r="E68" s="32">
        <f>SUM(E69:E72)</f>
        <v>17195202199</v>
      </c>
      <c r="F68" s="32">
        <f>SUM(F69:F72)</f>
        <v>15999175279</v>
      </c>
      <c r="G68" s="25">
        <f>SUM(G69:G72)</f>
        <v>17841862305</v>
      </c>
      <c r="H68" s="25">
        <v>17703553761</v>
      </c>
      <c r="I68" s="125">
        <f t="shared" si="0"/>
        <v>24.417314778675237</v>
      </c>
      <c r="J68" s="117">
        <f t="shared" si="1"/>
        <v>10.652914617649767</v>
      </c>
      <c r="K68" s="127">
        <f t="shared" si="2"/>
        <v>-0.7751911859629201</v>
      </c>
    </row>
    <row r="69" spans="2:11" ht="12" customHeight="1">
      <c r="B69" s="28" t="s">
        <v>425</v>
      </c>
      <c r="C69" s="12" t="s">
        <v>865</v>
      </c>
      <c r="D69" s="31">
        <v>121785976</v>
      </c>
      <c r="E69" s="33"/>
      <c r="F69" s="33"/>
      <c r="G69" s="19"/>
      <c r="H69" s="19"/>
      <c r="I69" s="122">
        <f t="shared" si="0"/>
        <v>-100</v>
      </c>
      <c r="J69" s="116" t="e">
        <f t="shared" si="1"/>
        <v>#DIV/0!</v>
      </c>
      <c r="K69" s="124" t="e">
        <f t="shared" si="2"/>
        <v>#DIV/0!</v>
      </c>
    </row>
    <row r="70" spans="2:11" ht="12.75">
      <c r="B70" s="28" t="s">
        <v>663</v>
      </c>
      <c r="C70" s="12" t="s">
        <v>874</v>
      </c>
      <c r="D70" s="31">
        <v>287814618</v>
      </c>
      <c r="E70" s="31">
        <v>191104134</v>
      </c>
      <c r="F70" s="31">
        <v>391104134</v>
      </c>
      <c r="G70" s="19">
        <v>409936299</v>
      </c>
      <c r="H70" s="19">
        <v>401802739</v>
      </c>
      <c r="I70" s="122">
        <f aca="true" t="shared" si="3" ref="I70:I80">((F70/D70)-1)*100</f>
        <v>35.88751562299035</v>
      </c>
      <c r="J70" s="116">
        <f aca="true" t="shared" si="4" ref="J70:J80">((H70/F70)-1)*100</f>
        <v>2.735487577331508</v>
      </c>
      <c r="K70" s="124">
        <f aca="true" t="shared" si="5" ref="K70:K80">((H70/G70)-1)*100</f>
        <v>-1.9841033887072257</v>
      </c>
    </row>
    <row r="71" spans="2:11" ht="14.25" customHeight="1">
      <c r="B71" s="28" t="s">
        <v>875</v>
      </c>
      <c r="C71" s="12" t="s">
        <v>876</v>
      </c>
      <c r="D71" s="31">
        <v>12449682945</v>
      </c>
      <c r="E71" s="31">
        <v>15538048145</v>
      </c>
      <c r="F71" s="31">
        <v>15608071145</v>
      </c>
      <c r="G71" s="19">
        <v>17431926006</v>
      </c>
      <c r="H71" s="19">
        <v>17301751022</v>
      </c>
      <c r="I71" s="122">
        <f t="shared" si="3"/>
        <v>25.369225979111864</v>
      </c>
      <c r="J71" s="116">
        <f t="shared" si="4"/>
        <v>10.85130802688945</v>
      </c>
      <c r="K71" s="124">
        <f t="shared" si="5"/>
        <v>-0.7467619123394331</v>
      </c>
    </row>
    <row r="72" spans="1:11" ht="15" customHeight="1">
      <c r="A72" s="74" t="s">
        <v>291</v>
      </c>
      <c r="B72" s="28" t="s">
        <v>1096</v>
      </c>
      <c r="C72" s="12" t="s">
        <v>1183</v>
      </c>
      <c r="D72" s="31"/>
      <c r="E72" s="31">
        <v>1466049920</v>
      </c>
      <c r="F72" s="31"/>
      <c r="G72" s="19"/>
      <c r="H72" s="19"/>
      <c r="I72" s="122" t="e">
        <f t="shared" si="3"/>
        <v>#DIV/0!</v>
      </c>
      <c r="J72" s="116" t="e">
        <f t="shared" si="4"/>
        <v>#DIV/0!</v>
      </c>
      <c r="K72" s="124" t="e">
        <f t="shared" si="5"/>
        <v>#DIV/0!</v>
      </c>
    </row>
    <row r="73" spans="2:11" ht="12.75">
      <c r="B73" s="28"/>
      <c r="C73" s="13" t="s">
        <v>1142</v>
      </c>
      <c r="D73" s="32">
        <f>SUM(D74:D79)</f>
        <v>6041627536</v>
      </c>
      <c r="E73" s="32">
        <f>SUM(E74:E79)</f>
        <v>3113045485</v>
      </c>
      <c r="F73" s="32">
        <f>SUM(F74:F79)</f>
        <v>4113045485</v>
      </c>
      <c r="G73" s="25">
        <f>SUM(G74:G79)</f>
        <v>3792616000</v>
      </c>
      <c r="H73" s="25">
        <v>6353532212</v>
      </c>
      <c r="I73" s="125">
        <f t="shared" si="3"/>
        <v>-31.921564835108363</v>
      </c>
      <c r="J73" s="117">
        <f t="shared" si="4"/>
        <v>54.47269511535684</v>
      </c>
      <c r="K73" s="127">
        <f t="shared" si="5"/>
        <v>67.52374118550361</v>
      </c>
    </row>
    <row r="74" spans="2:11" ht="21" customHeight="1">
      <c r="B74" s="28" t="s">
        <v>886</v>
      </c>
      <c r="C74" s="12" t="s">
        <v>877</v>
      </c>
      <c r="D74" s="31">
        <v>206808423</v>
      </c>
      <c r="E74" s="31">
        <v>218477773</v>
      </c>
      <c r="F74" s="31">
        <v>218477773</v>
      </c>
      <c r="G74" s="19">
        <v>239616000</v>
      </c>
      <c r="H74" s="19">
        <v>237517948</v>
      </c>
      <c r="I74" s="122">
        <f t="shared" si="3"/>
        <v>5.642589325290692</v>
      </c>
      <c r="J74" s="116">
        <f t="shared" si="4"/>
        <v>8.714925430881237</v>
      </c>
      <c r="K74" s="124">
        <f t="shared" si="5"/>
        <v>-0.8755892761752149</v>
      </c>
    </row>
    <row r="75" spans="2:11" ht="25.5" customHeight="1">
      <c r="B75" s="28" t="s">
        <v>878</v>
      </c>
      <c r="C75" s="12" t="s">
        <v>887</v>
      </c>
      <c r="D75" s="31">
        <v>60000000</v>
      </c>
      <c r="E75" s="31">
        <v>120000000</v>
      </c>
      <c r="F75" s="31">
        <v>120000000</v>
      </c>
      <c r="G75" s="19">
        <v>120000000</v>
      </c>
      <c r="H75" s="19">
        <v>116651998</v>
      </c>
      <c r="I75" s="122">
        <f t="shared" si="3"/>
        <v>100</v>
      </c>
      <c r="J75" s="116">
        <f t="shared" si="4"/>
        <v>-2.790001666666664</v>
      </c>
      <c r="K75" s="124">
        <f t="shared" si="5"/>
        <v>-2.790001666666664</v>
      </c>
    </row>
    <row r="76" spans="2:11" ht="12.75">
      <c r="B76" s="28" t="s">
        <v>879</v>
      </c>
      <c r="C76" s="12" t="s">
        <v>880</v>
      </c>
      <c r="D76" s="31">
        <v>1250000000</v>
      </c>
      <c r="E76" s="31">
        <v>600000000</v>
      </c>
      <c r="F76" s="31">
        <v>1100000000</v>
      </c>
      <c r="G76" s="19">
        <v>1000000000</v>
      </c>
      <c r="H76" s="19">
        <v>2340258963</v>
      </c>
      <c r="I76" s="122">
        <f t="shared" si="3"/>
        <v>-12</v>
      </c>
      <c r="J76" s="116">
        <f t="shared" si="4"/>
        <v>112.75081481818181</v>
      </c>
      <c r="K76" s="124">
        <f t="shared" si="5"/>
        <v>134.0258963</v>
      </c>
    </row>
    <row r="77" spans="2:11" ht="12.75">
      <c r="B77" s="28" t="s">
        <v>881</v>
      </c>
      <c r="C77" s="12" t="s">
        <v>882</v>
      </c>
      <c r="D77" s="31">
        <v>1000000000</v>
      </c>
      <c r="E77" s="33"/>
      <c r="F77" s="33">
        <v>500000000</v>
      </c>
      <c r="G77" s="19">
        <v>850000000</v>
      </c>
      <c r="H77" s="19">
        <v>1941500000</v>
      </c>
      <c r="I77" s="122">
        <f t="shared" si="3"/>
        <v>-50</v>
      </c>
      <c r="J77" s="116">
        <f t="shared" si="4"/>
        <v>288.3</v>
      </c>
      <c r="K77" s="124">
        <f t="shared" si="5"/>
        <v>128.41176470588235</v>
      </c>
    </row>
    <row r="78" spans="2:11" ht="24">
      <c r="B78" s="28" t="s">
        <v>883</v>
      </c>
      <c r="C78" s="12" t="s">
        <v>884</v>
      </c>
      <c r="D78" s="31">
        <v>3465609748</v>
      </c>
      <c r="E78" s="31">
        <v>2104100000</v>
      </c>
      <c r="F78" s="31">
        <v>2104100000</v>
      </c>
      <c r="G78" s="19">
        <v>1500000000</v>
      </c>
      <c r="H78" s="19">
        <v>1635230032</v>
      </c>
      <c r="I78" s="122">
        <f t="shared" si="3"/>
        <v>-39.286297275269554</v>
      </c>
      <c r="J78" s="116">
        <f t="shared" si="4"/>
        <v>-22.283635188441618</v>
      </c>
      <c r="K78" s="124">
        <f t="shared" si="5"/>
        <v>9.015335466666663</v>
      </c>
    </row>
    <row r="79" spans="2:11" ht="24">
      <c r="B79" s="28" t="s">
        <v>885</v>
      </c>
      <c r="C79" s="12" t="s">
        <v>888</v>
      </c>
      <c r="D79" s="31">
        <v>59209365</v>
      </c>
      <c r="E79" s="31">
        <v>70467712</v>
      </c>
      <c r="F79" s="31">
        <v>70467712</v>
      </c>
      <c r="G79" s="19">
        <v>83000000</v>
      </c>
      <c r="H79" s="19">
        <v>82373271</v>
      </c>
      <c r="I79" s="122">
        <f t="shared" si="3"/>
        <v>19.014470092695635</v>
      </c>
      <c r="J79" s="116">
        <f t="shared" si="4"/>
        <v>16.895055426235484</v>
      </c>
      <c r="K79" s="124">
        <f t="shared" si="5"/>
        <v>-0.7550951807228867</v>
      </c>
    </row>
    <row r="80" spans="2:11" ht="13.5" thickBot="1">
      <c r="B80" s="203" t="s">
        <v>616</v>
      </c>
      <c r="C80" s="204"/>
      <c r="D80" s="34">
        <f>D5+D68+D73</f>
        <v>26572781800</v>
      </c>
      <c r="E80" s="34">
        <f>E5+E68+E73</f>
        <v>27626100000</v>
      </c>
      <c r="F80" s="34">
        <f>F5+F68+F73</f>
        <v>35108468380</v>
      </c>
      <c r="G80" s="34">
        <f>G5+G68+G73</f>
        <v>37582909400</v>
      </c>
      <c r="H80" s="34">
        <f>H5+H68+H73</f>
        <v>50088709400</v>
      </c>
      <c r="I80" s="128">
        <f t="shared" si="3"/>
        <v>32.12191574161798</v>
      </c>
      <c r="J80" s="118">
        <f t="shared" si="4"/>
        <v>42.668454966077896</v>
      </c>
      <c r="K80" s="130">
        <f t="shared" si="5"/>
        <v>33.2752312145371</v>
      </c>
    </row>
    <row r="81" spans="2:11" ht="23.25" customHeight="1">
      <c r="B81" s="176" t="s">
        <v>617</v>
      </c>
      <c r="C81" s="176"/>
      <c r="D81" s="176"/>
      <c r="E81" s="176"/>
      <c r="F81" s="176"/>
      <c r="G81" s="176"/>
      <c r="H81" s="176"/>
      <c r="I81" s="176"/>
      <c r="J81" s="176"/>
      <c r="K81" s="176"/>
    </row>
    <row r="82" spans="2:11" ht="12.75">
      <c r="B82" s="186" t="s">
        <v>848</v>
      </c>
      <c r="C82" s="186"/>
      <c r="D82" s="186"/>
      <c r="E82" s="186"/>
      <c r="F82" s="186"/>
      <c r="G82" s="186"/>
      <c r="H82" s="186"/>
      <c r="I82" s="186"/>
      <c r="J82" s="186"/>
      <c r="K82" s="186"/>
    </row>
    <row r="83" spans="2:11" ht="12.75">
      <c r="B83" s="173" t="s">
        <v>1006</v>
      </c>
      <c r="C83" s="173"/>
      <c r="D83" s="173"/>
      <c r="E83" s="173"/>
      <c r="F83" s="173"/>
      <c r="G83" s="173"/>
      <c r="H83" s="173"/>
      <c r="I83" s="173"/>
      <c r="J83" s="173"/>
      <c r="K83" s="173"/>
    </row>
    <row r="87" ht="12.75">
      <c r="C87" s="2" t="s">
        <v>291</v>
      </c>
    </row>
  </sheetData>
  <sheetProtection/>
  <mergeCells count="9">
    <mergeCell ref="B82:K82"/>
    <mergeCell ref="B83:K83"/>
    <mergeCell ref="B80:C80"/>
    <mergeCell ref="B2:K2"/>
    <mergeCell ref="B3:B4"/>
    <mergeCell ref="C3:C4"/>
    <mergeCell ref="D4:H4"/>
    <mergeCell ref="I4:K4"/>
    <mergeCell ref="B81:K8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9"/>
  <sheetViews>
    <sheetView zoomScale="75" zoomScaleNormal="75" zoomScalePageLayoutView="0" workbookViewId="0" topLeftCell="A1">
      <selection activeCell="G28" sqref="G28"/>
    </sheetView>
  </sheetViews>
  <sheetFormatPr defaultColWidth="11.421875" defaultRowHeight="12.75"/>
  <cols>
    <col min="1" max="1" width="4.28125" style="0" customWidth="1"/>
    <col min="2" max="2" width="6.00390625" style="0" bestFit="1" customWidth="1"/>
    <col min="3" max="3" width="47.421875" style="0" bestFit="1" customWidth="1"/>
    <col min="4" max="4" width="15.140625" style="0" customWidth="1"/>
    <col min="5" max="6" width="13.7109375" style="0" bestFit="1" customWidth="1"/>
    <col min="7" max="8" width="15.57421875" style="0" bestFit="1" customWidth="1"/>
    <col min="9" max="11" width="11.140625" style="0" bestFit="1" customWidth="1"/>
  </cols>
  <sheetData>
    <row r="1" ht="13.5" thickBot="1"/>
    <row r="2" spans="2:11" ht="13.5" customHeight="1" thickBot="1">
      <c r="B2" s="170" t="s">
        <v>39</v>
      </c>
      <c r="C2" s="171"/>
      <c r="D2" s="171"/>
      <c r="E2" s="171"/>
      <c r="F2" s="171"/>
      <c r="G2" s="171"/>
      <c r="H2" s="171"/>
      <c r="I2" s="171"/>
      <c r="J2" s="171"/>
      <c r="K2" s="172"/>
    </row>
    <row r="3" spans="2:11" ht="36.75" thickBot="1">
      <c r="B3" s="179" t="s">
        <v>618</v>
      </c>
      <c r="C3" s="174" t="s">
        <v>38</v>
      </c>
      <c r="D3" s="46" t="s">
        <v>845</v>
      </c>
      <c r="E3" s="46" t="s">
        <v>846</v>
      </c>
      <c r="F3" s="46" t="s">
        <v>847</v>
      </c>
      <c r="G3" s="46" t="s">
        <v>844</v>
      </c>
      <c r="H3" s="46" t="s">
        <v>469</v>
      </c>
      <c r="I3" s="53" t="s">
        <v>34</v>
      </c>
      <c r="J3" s="53" t="s">
        <v>35</v>
      </c>
      <c r="K3" s="53" t="s">
        <v>36</v>
      </c>
    </row>
    <row r="4" spans="2:11" ht="13.5" thickBot="1">
      <c r="B4" s="185"/>
      <c r="C4" s="175"/>
      <c r="D4" s="187" t="s">
        <v>32</v>
      </c>
      <c r="E4" s="188"/>
      <c r="F4" s="188"/>
      <c r="G4" s="188"/>
      <c r="H4" s="189"/>
      <c r="I4" s="190" t="s">
        <v>33</v>
      </c>
      <c r="J4" s="191"/>
      <c r="K4" s="192"/>
    </row>
    <row r="5" spans="2:11" ht="12.75">
      <c r="B5" s="14">
        <v>112</v>
      </c>
      <c r="C5" s="76" t="s">
        <v>1083</v>
      </c>
      <c r="D5" s="151">
        <v>142005400</v>
      </c>
      <c r="E5" s="152">
        <v>130385669</v>
      </c>
      <c r="F5" s="152">
        <v>130385669</v>
      </c>
      <c r="G5" s="151">
        <v>118897161</v>
      </c>
      <c r="H5" s="151">
        <v>108397161</v>
      </c>
      <c r="I5" s="153">
        <f>((F5/D5)-1)*100</f>
        <v>-8.182597985710405</v>
      </c>
      <c r="J5" s="163">
        <f>((H5/F5)-1)*100</f>
        <v>-16.864206142164285</v>
      </c>
      <c r="K5" s="164">
        <f>((H5/G5)-1)*100</f>
        <v>-8.831161241940844</v>
      </c>
    </row>
    <row r="6" spans="2:11" ht="19.5" customHeight="1">
      <c r="B6" s="15">
        <v>113</v>
      </c>
      <c r="C6" s="77" t="s">
        <v>1084</v>
      </c>
      <c r="D6" s="155">
        <v>292276182</v>
      </c>
      <c r="E6" s="156">
        <v>299546314</v>
      </c>
      <c r="F6" s="156">
        <v>299546314</v>
      </c>
      <c r="G6" s="155">
        <v>469908044</v>
      </c>
      <c r="H6" s="155">
        <v>435016236</v>
      </c>
      <c r="I6" s="158">
        <f>((F6/D6)-1)*100</f>
        <v>2.4874185608459776</v>
      </c>
      <c r="J6" s="165">
        <f aca="true" t="shared" si="0" ref="J6:J16">((H6/F6)-1)*100</f>
        <v>45.22503388240657</v>
      </c>
      <c r="K6" s="166">
        <f aca="true" t="shared" si="1" ref="K6:K16">((H6/G6)-1)*100</f>
        <v>-7.425241692606566</v>
      </c>
    </row>
    <row r="7" spans="2:11" ht="12.75">
      <c r="B7" s="15">
        <v>114</v>
      </c>
      <c r="C7" s="78" t="s">
        <v>430</v>
      </c>
      <c r="D7" s="155">
        <v>147760013</v>
      </c>
      <c r="E7" s="156">
        <v>143589372</v>
      </c>
      <c r="F7" s="156">
        <v>143589372</v>
      </c>
      <c r="G7" s="155">
        <v>141962540</v>
      </c>
      <c r="H7" s="155">
        <v>137612540</v>
      </c>
      <c r="I7" s="158">
        <f aca="true" t="shared" si="2" ref="I7:I16">((F7/D7)-1)*100</f>
        <v>-2.8225775805799325</v>
      </c>
      <c r="J7" s="165">
        <f t="shared" si="0"/>
        <v>-4.1624473432476545</v>
      </c>
      <c r="K7" s="166">
        <f t="shared" si="1"/>
        <v>-3.064188623280484</v>
      </c>
    </row>
    <row r="8" spans="2:11" ht="12.75">
      <c r="B8" s="15">
        <v>115</v>
      </c>
      <c r="C8" s="78" t="s">
        <v>204</v>
      </c>
      <c r="D8" s="155">
        <v>139488771</v>
      </c>
      <c r="E8" s="156">
        <v>118053667</v>
      </c>
      <c r="F8" s="156">
        <v>118053667</v>
      </c>
      <c r="G8" s="155">
        <v>118070068</v>
      </c>
      <c r="H8" s="155">
        <v>109870068</v>
      </c>
      <c r="I8" s="158">
        <f t="shared" si="2"/>
        <v>-15.366902902886714</v>
      </c>
      <c r="J8" s="165">
        <f t="shared" si="0"/>
        <v>-6.932100635213645</v>
      </c>
      <c r="K8" s="166">
        <f t="shared" si="1"/>
        <v>-6.945028607927961</v>
      </c>
    </row>
    <row r="9" spans="2:11" ht="15.75" customHeight="1">
      <c r="B9" s="15">
        <v>120</v>
      </c>
      <c r="C9" s="78" t="s">
        <v>431</v>
      </c>
      <c r="D9" s="155">
        <v>32030252</v>
      </c>
      <c r="E9" s="156">
        <v>39499440</v>
      </c>
      <c r="F9" s="156">
        <v>39499440</v>
      </c>
      <c r="G9" s="155"/>
      <c r="H9" s="155"/>
      <c r="I9" s="158">
        <f t="shared" si="2"/>
        <v>23.319167142362794</v>
      </c>
      <c r="J9" s="165">
        <f t="shared" si="0"/>
        <v>-100</v>
      </c>
      <c r="K9" s="166"/>
    </row>
    <row r="10" spans="2:11" ht="12.75">
      <c r="B10" s="15">
        <v>121</v>
      </c>
      <c r="C10" s="78" t="s">
        <v>432</v>
      </c>
      <c r="D10" s="155">
        <v>75289863</v>
      </c>
      <c r="E10" s="156">
        <v>95568022</v>
      </c>
      <c r="F10" s="156">
        <v>95568022</v>
      </c>
      <c r="G10" s="155"/>
      <c r="H10" s="155"/>
      <c r="I10" s="158">
        <f t="shared" si="2"/>
        <v>26.93345185128042</v>
      </c>
      <c r="J10" s="165">
        <f t="shared" si="0"/>
        <v>-100</v>
      </c>
      <c r="K10" s="166"/>
    </row>
    <row r="11" spans="2:11" ht="12.75">
      <c r="B11" s="15">
        <v>210</v>
      </c>
      <c r="C11" s="78" t="s">
        <v>1085</v>
      </c>
      <c r="D11" s="155">
        <v>470026307</v>
      </c>
      <c r="E11" s="156">
        <v>453523137</v>
      </c>
      <c r="F11" s="156">
        <v>453523137</v>
      </c>
      <c r="G11" s="155">
        <v>481655283</v>
      </c>
      <c r="H11" s="155">
        <v>470105283</v>
      </c>
      <c r="I11" s="158">
        <f t="shared" si="2"/>
        <v>-3.5111162405639607</v>
      </c>
      <c r="J11" s="165">
        <f t="shared" si="0"/>
        <v>3.656295489065653</v>
      </c>
      <c r="K11" s="166">
        <f t="shared" si="1"/>
        <v>-2.397980549089085</v>
      </c>
    </row>
    <row r="12" spans="2:11" ht="16.5" customHeight="1">
      <c r="B12" s="15">
        <v>211</v>
      </c>
      <c r="C12" s="78" t="s">
        <v>1086</v>
      </c>
      <c r="D12" s="155">
        <v>323036412</v>
      </c>
      <c r="E12" s="156">
        <v>328353160</v>
      </c>
      <c r="F12" s="156">
        <v>328353160</v>
      </c>
      <c r="G12" s="155">
        <v>269295209</v>
      </c>
      <c r="H12" s="155">
        <v>265819608</v>
      </c>
      <c r="I12" s="158">
        <f t="shared" si="2"/>
        <v>1.6458664727863503</v>
      </c>
      <c r="J12" s="165">
        <f t="shared" si="0"/>
        <v>-19.044601854905252</v>
      </c>
      <c r="K12" s="166">
        <f t="shared" si="1"/>
        <v>-1.2906286052790539</v>
      </c>
    </row>
    <row r="13" spans="2:11" ht="15" customHeight="1">
      <c r="B13" s="15">
        <v>127</v>
      </c>
      <c r="C13" s="78" t="s">
        <v>433</v>
      </c>
      <c r="D13" s="155"/>
      <c r="E13" s="156"/>
      <c r="F13" s="156"/>
      <c r="G13" s="155">
        <v>106614196</v>
      </c>
      <c r="H13" s="155">
        <v>99364196</v>
      </c>
      <c r="I13" s="158"/>
      <c r="J13" s="165"/>
      <c r="K13" s="166">
        <f t="shared" si="1"/>
        <v>-6.800220113276467</v>
      </c>
    </row>
    <row r="14" spans="2:11" ht="12.75">
      <c r="B14" s="15">
        <v>128</v>
      </c>
      <c r="C14" s="78" t="s">
        <v>822</v>
      </c>
      <c r="D14" s="155"/>
      <c r="E14" s="156"/>
      <c r="F14" s="156"/>
      <c r="G14" s="155">
        <v>18176447</v>
      </c>
      <c r="H14" s="155">
        <v>17426447</v>
      </c>
      <c r="I14" s="158"/>
      <c r="J14" s="165"/>
      <c r="K14" s="166">
        <f t="shared" si="1"/>
        <v>-4.1262189469702175</v>
      </c>
    </row>
    <row r="15" spans="2:11" ht="12.75">
      <c r="B15" s="15">
        <v>129</v>
      </c>
      <c r="C15" s="78" t="s">
        <v>823</v>
      </c>
      <c r="D15" s="155"/>
      <c r="E15" s="156"/>
      <c r="F15" s="156"/>
      <c r="G15" s="155">
        <v>50206152</v>
      </c>
      <c r="H15" s="155">
        <v>46273561</v>
      </c>
      <c r="I15" s="158"/>
      <c r="J15" s="165"/>
      <c r="K15" s="166">
        <f t="shared" si="1"/>
        <v>-7.832886694841701</v>
      </c>
    </row>
    <row r="16" spans="2:11" s="51" customFormat="1" ht="13.5" thickBot="1">
      <c r="B16" s="177" t="s">
        <v>616</v>
      </c>
      <c r="C16" s="178"/>
      <c r="D16" s="147">
        <f>SUM(D5:D15)</f>
        <v>1621913200</v>
      </c>
      <c r="E16" s="160">
        <f>SUM(E5:E15)</f>
        <v>1608518781</v>
      </c>
      <c r="F16" s="160">
        <f>SUM(F5:F15)</f>
        <v>1608518781</v>
      </c>
      <c r="G16" s="167">
        <f>SUM(G5:G15)</f>
        <v>1774785100</v>
      </c>
      <c r="H16" s="167">
        <f>SUM(H5:H15)</f>
        <v>1689885100</v>
      </c>
      <c r="I16" s="161">
        <f t="shared" si="2"/>
        <v>-0.8258406800067952</v>
      </c>
      <c r="J16" s="168">
        <f t="shared" si="0"/>
        <v>5.05846247871693</v>
      </c>
      <c r="K16" s="169">
        <f t="shared" si="1"/>
        <v>-4.783677753436177</v>
      </c>
    </row>
    <row r="17" spans="2:11" ht="24" customHeight="1">
      <c r="B17" s="176" t="s">
        <v>617</v>
      </c>
      <c r="C17" s="176"/>
      <c r="D17" s="176"/>
      <c r="E17" s="176"/>
      <c r="F17" s="176"/>
      <c r="G17" s="176"/>
      <c r="H17" s="176"/>
      <c r="I17" s="176"/>
      <c r="J17" s="176"/>
      <c r="K17" s="176"/>
    </row>
    <row r="18" spans="2:11" ht="12.75">
      <c r="B18" s="186" t="s">
        <v>848</v>
      </c>
      <c r="C18" s="186"/>
      <c r="D18" s="186"/>
      <c r="E18" s="186"/>
      <c r="F18" s="186"/>
      <c r="G18" s="186"/>
      <c r="H18" s="186"/>
      <c r="I18" s="186"/>
      <c r="J18" s="186"/>
      <c r="K18" s="186"/>
    </row>
    <row r="19" spans="2:11" ht="12.75" customHeight="1">
      <c r="B19" s="173" t="s">
        <v>1006</v>
      </c>
      <c r="C19" s="173"/>
      <c r="D19" s="173"/>
      <c r="E19" s="173"/>
      <c r="F19" s="173"/>
      <c r="G19" s="173"/>
      <c r="H19" s="173"/>
      <c r="I19" s="173"/>
      <c r="J19" s="173"/>
      <c r="K19" s="173"/>
    </row>
  </sheetData>
  <sheetProtection/>
  <mergeCells count="9">
    <mergeCell ref="B18:K18"/>
    <mergeCell ref="B19:K19"/>
    <mergeCell ref="B16:C16"/>
    <mergeCell ref="D4:H4"/>
    <mergeCell ref="I4:K4"/>
    <mergeCell ref="B2:K2"/>
    <mergeCell ref="B3:B4"/>
    <mergeCell ref="C3:C4"/>
    <mergeCell ref="B17:K17"/>
  </mergeCells>
  <printOptions/>
  <pageMargins left="0.75" right="0.75" top="1" bottom="1" header="0" footer="0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35"/>
  <sheetViews>
    <sheetView zoomScalePageLayoutView="0" workbookViewId="0" topLeftCell="A13">
      <selection activeCell="H28" sqref="H28"/>
    </sheetView>
  </sheetViews>
  <sheetFormatPr defaultColWidth="11.421875" defaultRowHeight="12.75"/>
  <cols>
    <col min="1" max="1" width="4.57421875" style="0" customWidth="1"/>
    <col min="2" max="2" width="7.140625" style="0" bestFit="1" customWidth="1"/>
    <col min="3" max="3" width="42.421875" style="2" bestFit="1" customWidth="1"/>
    <col min="4" max="6" width="14.421875" style="0" bestFit="1" customWidth="1"/>
    <col min="7" max="8" width="14.8515625" style="0" bestFit="1" customWidth="1"/>
    <col min="9" max="9" width="11.28125" style="0" customWidth="1"/>
  </cols>
  <sheetData>
    <row r="1" ht="13.5" thickBot="1"/>
    <row r="2" spans="2:11" ht="13.5" thickBot="1">
      <c r="B2" s="170" t="s">
        <v>155</v>
      </c>
      <c r="C2" s="171"/>
      <c r="D2" s="171"/>
      <c r="E2" s="171"/>
      <c r="F2" s="171"/>
      <c r="G2" s="171"/>
      <c r="H2" s="171"/>
      <c r="I2" s="171"/>
      <c r="J2" s="171"/>
      <c r="K2" s="172"/>
    </row>
    <row r="3" spans="2:11" ht="36.75" thickBot="1">
      <c r="B3" s="201" t="s">
        <v>618</v>
      </c>
      <c r="C3" s="201" t="s">
        <v>38</v>
      </c>
      <c r="D3" s="131" t="s">
        <v>845</v>
      </c>
      <c r="E3" s="53" t="s">
        <v>846</v>
      </c>
      <c r="F3" s="53" t="s">
        <v>847</v>
      </c>
      <c r="G3" s="53" t="s">
        <v>844</v>
      </c>
      <c r="H3" s="53" t="s">
        <v>469</v>
      </c>
      <c r="I3" s="104" t="s">
        <v>34</v>
      </c>
      <c r="J3" s="53" t="s">
        <v>35</v>
      </c>
      <c r="K3" s="53" t="s">
        <v>36</v>
      </c>
    </row>
    <row r="4" spans="2:11" ht="13.5" thickBot="1">
      <c r="B4" s="198"/>
      <c r="C4" s="198"/>
      <c r="D4" s="190" t="s">
        <v>32</v>
      </c>
      <c r="E4" s="191"/>
      <c r="F4" s="191"/>
      <c r="G4" s="191"/>
      <c r="H4" s="192"/>
      <c r="I4" s="190" t="s">
        <v>33</v>
      </c>
      <c r="J4" s="191"/>
      <c r="K4" s="192"/>
    </row>
    <row r="5" spans="2:11" ht="12.75">
      <c r="B5" s="64"/>
      <c r="C5" s="65" t="s">
        <v>422</v>
      </c>
      <c r="D5" s="71">
        <f>SUM(D6:D21)</f>
        <v>707827305</v>
      </c>
      <c r="E5" s="71">
        <f>SUM(E6:E21)</f>
        <v>1218922164</v>
      </c>
      <c r="F5" s="71">
        <f>SUM(F6:F21)</f>
        <v>1293922164</v>
      </c>
      <c r="G5" s="50">
        <f>SUM(G6:G21)</f>
        <v>1331603492</v>
      </c>
      <c r="H5" s="50">
        <f>SUM(H6:H21)</f>
        <v>1811933364</v>
      </c>
      <c r="I5" s="119">
        <f>((F5/D5)-1)*100</f>
        <v>82.8019567569522</v>
      </c>
      <c r="J5" s="115">
        <f>((H5/F5)-1)*100</f>
        <v>40.034185549355804</v>
      </c>
      <c r="K5" s="121">
        <f>((H5/G5)-1)*100</f>
        <v>36.07153892924757</v>
      </c>
    </row>
    <row r="6" spans="2:11" ht="12.75">
      <c r="B6" s="28">
        <v>100</v>
      </c>
      <c r="C6" s="12" t="s">
        <v>292</v>
      </c>
      <c r="D6" s="31">
        <v>53856789</v>
      </c>
      <c r="E6" s="31">
        <v>96629921</v>
      </c>
      <c r="F6" s="31">
        <v>96629921</v>
      </c>
      <c r="G6" s="31">
        <v>50416175</v>
      </c>
      <c r="H6" s="31">
        <v>49165961</v>
      </c>
      <c r="I6" s="122">
        <f aca="true" t="shared" si="0" ref="I6:I28">((F6/D6)-1)*100</f>
        <v>79.42013030149273</v>
      </c>
      <c r="J6" s="116">
        <f aca="true" t="shared" si="1" ref="J6:J28">((H6/F6)-1)*100</f>
        <v>-49.119319884365844</v>
      </c>
      <c r="K6" s="124">
        <f aca="true" t="shared" si="2" ref="K6:K28">((H6/G6)-1)*100</f>
        <v>-2.479787488836671</v>
      </c>
    </row>
    <row r="7" spans="2:11" ht="12.75">
      <c r="B7" s="28">
        <v>110</v>
      </c>
      <c r="C7" s="12" t="s">
        <v>678</v>
      </c>
      <c r="D7" s="31">
        <v>12944957</v>
      </c>
      <c r="E7" s="31">
        <v>13117695</v>
      </c>
      <c r="F7" s="31">
        <v>13117695</v>
      </c>
      <c r="G7" s="31">
        <v>14483128</v>
      </c>
      <c r="H7" s="31">
        <v>14148545</v>
      </c>
      <c r="I7" s="122">
        <f t="shared" si="0"/>
        <v>1.3344038145510995</v>
      </c>
      <c r="J7" s="116">
        <f t="shared" si="1"/>
        <v>7.858469037433791</v>
      </c>
      <c r="K7" s="124">
        <f t="shared" si="2"/>
        <v>-2.3101570323758813</v>
      </c>
    </row>
    <row r="8" spans="2:11" ht="12.75">
      <c r="B8" s="28">
        <v>111</v>
      </c>
      <c r="C8" s="12" t="s">
        <v>294</v>
      </c>
      <c r="D8" s="31">
        <v>22123641</v>
      </c>
      <c r="E8" s="31">
        <v>21412289</v>
      </c>
      <c r="F8" s="31">
        <v>21412289</v>
      </c>
      <c r="G8" s="31">
        <v>21945074</v>
      </c>
      <c r="H8" s="31">
        <v>21564411</v>
      </c>
      <c r="I8" s="122">
        <f t="shared" si="0"/>
        <v>-3.2153477811360243</v>
      </c>
      <c r="J8" s="116">
        <f t="shared" si="1"/>
        <v>0.7104424940276077</v>
      </c>
      <c r="K8" s="124">
        <f t="shared" si="2"/>
        <v>-1.7346170716945442</v>
      </c>
    </row>
    <row r="9" spans="2:11" ht="12.75">
      <c r="B9" s="28">
        <v>112</v>
      </c>
      <c r="C9" s="12" t="s">
        <v>293</v>
      </c>
      <c r="D9" s="31">
        <v>9294150</v>
      </c>
      <c r="E9" s="31">
        <v>9207444</v>
      </c>
      <c r="F9" s="31">
        <v>9207444</v>
      </c>
      <c r="G9" s="31">
        <v>10026585</v>
      </c>
      <c r="H9" s="31">
        <v>9780381</v>
      </c>
      <c r="I9" s="122">
        <f t="shared" si="0"/>
        <v>-0.9329094107583757</v>
      </c>
      <c r="J9" s="116">
        <f t="shared" si="1"/>
        <v>6.222541239457979</v>
      </c>
      <c r="K9" s="124">
        <f t="shared" si="2"/>
        <v>-2.455512021291395</v>
      </c>
    </row>
    <row r="10" spans="2:11" ht="12.75">
      <c r="B10" s="28">
        <v>200</v>
      </c>
      <c r="C10" s="12" t="s">
        <v>889</v>
      </c>
      <c r="D10" s="31">
        <v>33787930</v>
      </c>
      <c r="E10" s="31">
        <v>59607851</v>
      </c>
      <c r="F10" s="31">
        <v>59607851</v>
      </c>
      <c r="G10" s="31">
        <v>28095088</v>
      </c>
      <c r="H10" s="31">
        <v>27405219</v>
      </c>
      <c r="I10" s="122">
        <f t="shared" si="0"/>
        <v>76.41758758231121</v>
      </c>
      <c r="J10" s="116">
        <f t="shared" si="1"/>
        <v>-54.024145242209784</v>
      </c>
      <c r="K10" s="124">
        <f t="shared" si="2"/>
        <v>-2.4554790502880786</v>
      </c>
    </row>
    <row r="11" spans="2:11" ht="12.75">
      <c r="B11" s="28">
        <v>210</v>
      </c>
      <c r="C11" s="12" t="s">
        <v>896</v>
      </c>
      <c r="D11" s="31">
        <v>180682962</v>
      </c>
      <c r="E11" s="31">
        <v>491401473</v>
      </c>
      <c r="F11" s="31">
        <v>491401473</v>
      </c>
      <c r="G11" s="31">
        <v>542694773</v>
      </c>
      <c r="H11" s="31">
        <v>1042237288</v>
      </c>
      <c r="I11" s="122">
        <f t="shared" si="0"/>
        <v>171.96890484892538</v>
      </c>
      <c r="J11" s="116">
        <f t="shared" si="1"/>
        <v>112.0948644368431</v>
      </c>
      <c r="K11" s="124">
        <f t="shared" si="2"/>
        <v>92.04852153606424</v>
      </c>
    </row>
    <row r="12" spans="2:11" ht="24">
      <c r="B12" s="28">
        <v>211</v>
      </c>
      <c r="C12" s="12" t="s">
        <v>890</v>
      </c>
      <c r="D12" s="31">
        <v>36980642</v>
      </c>
      <c r="E12" s="31">
        <v>38731929</v>
      </c>
      <c r="F12" s="31">
        <v>113731929</v>
      </c>
      <c r="G12" s="31">
        <v>174460436</v>
      </c>
      <c r="H12" s="31">
        <v>173029598</v>
      </c>
      <c r="I12" s="122">
        <f t="shared" si="0"/>
        <v>207.54449584731384</v>
      </c>
      <c r="J12" s="116">
        <f t="shared" si="1"/>
        <v>52.138101869352795</v>
      </c>
      <c r="K12" s="124">
        <f t="shared" si="2"/>
        <v>-0.8201504208094512</v>
      </c>
    </row>
    <row r="13" spans="2:11" ht="14.25" customHeight="1">
      <c r="B13" s="28">
        <v>212</v>
      </c>
      <c r="C13" s="12" t="s">
        <v>891</v>
      </c>
      <c r="D13" s="31">
        <v>13245647</v>
      </c>
      <c r="E13" s="31">
        <v>13809258</v>
      </c>
      <c r="F13" s="31">
        <v>13809258</v>
      </c>
      <c r="G13" s="31">
        <v>13987289</v>
      </c>
      <c r="H13" s="31">
        <v>13640586</v>
      </c>
      <c r="I13" s="122">
        <f t="shared" si="0"/>
        <v>4.255065834081195</v>
      </c>
      <c r="J13" s="116">
        <f t="shared" si="1"/>
        <v>-1.2214414416762964</v>
      </c>
      <c r="K13" s="124">
        <f t="shared" si="2"/>
        <v>-2.478700482988516</v>
      </c>
    </row>
    <row r="14" spans="2:11" ht="15.75" customHeight="1">
      <c r="B14" s="28">
        <v>213</v>
      </c>
      <c r="C14" s="12" t="s">
        <v>897</v>
      </c>
      <c r="D14" s="31">
        <v>10494011</v>
      </c>
      <c r="E14" s="31">
        <v>11599541</v>
      </c>
      <c r="F14" s="31">
        <v>11599541</v>
      </c>
      <c r="G14" s="31">
        <v>12134236</v>
      </c>
      <c r="H14" s="31">
        <v>11852007</v>
      </c>
      <c r="I14" s="122">
        <f t="shared" si="0"/>
        <v>10.534866029776403</v>
      </c>
      <c r="J14" s="116">
        <f t="shared" si="1"/>
        <v>2.176517157015101</v>
      </c>
      <c r="K14" s="124">
        <f t="shared" si="2"/>
        <v>-2.325890150809662</v>
      </c>
    </row>
    <row r="15" spans="2:11" ht="13.5" customHeight="1">
      <c r="B15" s="28">
        <v>500</v>
      </c>
      <c r="C15" s="12" t="s">
        <v>932</v>
      </c>
      <c r="D15" s="31">
        <v>16267736</v>
      </c>
      <c r="E15" s="31">
        <v>23005686</v>
      </c>
      <c r="F15" s="31">
        <v>23005686</v>
      </c>
      <c r="G15" s="31">
        <v>18916971</v>
      </c>
      <c r="H15" s="31">
        <v>18622902</v>
      </c>
      <c r="I15" s="122">
        <f t="shared" si="0"/>
        <v>41.419100973854015</v>
      </c>
      <c r="J15" s="116">
        <f t="shared" si="1"/>
        <v>-19.05087290159485</v>
      </c>
      <c r="K15" s="124">
        <f t="shared" si="2"/>
        <v>-1.5545247703768195</v>
      </c>
    </row>
    <row r="16" spans="2:11" ht="12.75">
      <c r="B16" s="28">
        <v>510</v>
      </c>
      <c r="C16" s="12" t="s">
        <v>638</v>
      </c>
      <c r="D16" s="31">
        <v>49829271</v>
      </c>
      <c r="E16" s="31">
        <v>61356625</v>
      </c>
      <c r="F16" s="31">
        <v>61356625</v>
      </c>
      <c r="G16" s="31">
        <v>76635979</v>
      </c>
      <c r="H16" s="31">
        <v>74985735</v>
      </c>
      <c r="I16" s="122">
        <f t="shared" si="0"/>
        <v>23.13369986889835</v>
      </c>
      <c r="J16" s="116">
        <f t="shared" si="1"/>
        <v>22.2129395154965</v>
      </c>
      <c r="K16" s="124">
        <f t="shared" si="2"/>
        <v>-2.153354105386973</v>
      </c>
    </row>
    <row r="17" spans="1:11" ht="24">
      <c r="A17" t="s">
        <v>291</v>
      </c>
      <c r="B17" s="28">
        <v>511</v>
      </c>
      <c r="C17" s="12" t="s">
        <v>892</v>
      </c>
      <c r="D17" s="31">
        <v>41841579</v>
      </c>
      <c r="E17" s="31">
        <v>61049516</v>
      </c>
      <c r="F17" s="31">
        <v>61049516</v>
      </c>
      <c r="G17" s="31">
        <v>60444363</v>
      </c>
      <c r="H17" s="31">
        <v>59959727</v>
      </c>
      <c r="I17" s="122">
        <f t="shared" si="0"/>
        <v>45.90633876412742</v>
      </c>
      <c r="J17" s="116">
        <f t="shared" si="1"/>
        <v>-1.7850903191435674</v>
      </c>
      <c r="K17" s="124">
        <f t="shared" si="2"/>
        <v>-0.8017885803511593</v>
      </c>
    </row>
    <row r="18" spans="2:11" ht="12.75">
      <c r="B18" s="28">
        <v>512</v>
      </c>
      <c r="C18" s="12" t="s">
        <v>893</v>
      </c>
      <c r="D18" s="31">
        <v>163723345</v>
      </c>
      <c r="E18" s="31">
        <v>229489842</v>
      </c>
      <c r="F18" s="31">
        <v>229489842</v>
      </c>
      <c r="G18" s="31">
        <v>243513700</v>
      </c>
      <c r="H18" s="31">
        <v>232970411</v>
      </c>
      <c r="I18" s="122">
        <f t="shared" si="0"/>
        <v>40.16928496055343</v>
      </c>
      <c r="J18" s="116">
        <f t="shared" si="1"/>
        <v>1.516654928892236</v>
      </c>
      <c r="K18" s="124">
        <f t="shared" si="2"/>
        <v>-4.32964921480804</v>
      </c>
    </row>
    <row r="19" spans="2:11" ht="12.75">
      <c r="B19" s="28">
        <v>600</v>
      </c>
      <c r="C19" s="12" t="s">
        <v>894</v>
      </c>
      <c r="D19" s="31">
        <v>40102617</v>
      </c>
      <c r="E19" s="31">
        <v>52482260</v>
      </c>
      <c r="F19" s="31">
        <v>52482260</v>
      </c>
      <c r="G19" s="31">
        <v>32565900</v>
      </c>
      <c r="H19" s="31">
        <v>31888924</v>
      </c>
      <c r="I19" s="122">
        <f t="shared" si="0"/>
        <v>30.86991305330522</v>
      </c>
      <c r="J19" s="116">
        <f t="shared" si="1"/>
        <v>-39.23866083510885</v>
      </c>
      <c r="K19" s="124">
        <f t="shared" si="2"/>
        <v>-2.078787934618731</v>
      </c>
    </row>
    <row r="20" spans="2:11" ht="12.75">
      <c r="B20" s="28">
        <v>610</v>
      </c>
      <c r="C20" s="12" t="s">
        <v>898</v>
      </c>
      <c r="D20" s="31">
        <v>12602484</v>
      </c>
      <c r="E20" s="31">
        <v>22699228</v>
      </c>
      <c r="F20" s="31">
        <v>22699228</v>
      </c>
      <c r="G20" s="31">
        <v>17032866</v>
      </c>
      <c r="H20" s="31">
        <v>16751544</v>
      </c>
      <c r="I20" s="122">
        <f t="shared" si="0"/>
        <v>80.11709437599761</v>
      </c>
      <c r="J20" s="116">
        <f t="shared" si="1"/>
        <v>-26.202142205012436</v>
      </c>
      <c r="K20" s="124">
        <f t="shared" si="2"/>
        <v>-1.6516421839988693</v>
      </c>
    </row>
    <row r="21" spans="2:11" ht="24">
      <c r="B21" s="28">
        <v>611</v>
      </c>
      <c r="C21" s="12" t="s">
        <v>895</v>
      </c>
      <c r="D21" s="31">
        <v>10049544</v>
      </c>
      <c r="E21" s="31">
        <v>13321606</v>
      </c>
      <c r="F21" s="31">
        <v>13321606</v>
      </c>
      <c r="G21" s="31">
        <v>14250929</v>
      </c>
      <c r="H21" s="31">
        <v>13930125</v>
      </c>
      <c r="I21" s="122">
        <f t="shared" si="0"/>
        <v>32.559308163634086</v>
      </c>
      <c r="J21" s="116">
        <f t="shared" si="1"/>
        <v>4.567910205421177</v>
      </c>
      <c r="K21" s="124">
        <f t="shared" si="2"/>
        <v>-2.2511093838163077</v>
      </c>
    </row>
    <row r="22" spans="2:11" ht="17.25" customHeight="1">
      <c r="B22" s="28"/>
      <c r="C22" s="13" t="s">
        <v>1145</v>
      </c>
      <c r="D22" s="32">
        <f>SUM(D23)</f>
        <v>10402345</v>
      </c>
      <c r="E22" s="32">
        <f>SUM(E23)</f>
        <v>14866920</v>
      </c>
      <c r="F22" s="32">
        <f>SUM(F23)</f>
        <v>14866920</v>
      </c>
      <c r="G22" s="25">
        <f>SUM(G23)</f>
        <v>24934908</v>
      </c>
      <c r="H22" s="25">
        <f>H23</f>
        <v>23999215</v>
      </c>
      <c r="I22" s="125">
        <f t="shared" si="0"/>
        <v>42.91892837624594</v>
      </c>
      <c r="J22" s="117">
        <f t="shared" si="1"/>
        <v>61.42694653633705</v>
      </c>
      <c r="K22" s="127">
        <f t="shared" si="2"/>
        <v>-3.752542419647187</v>
      </c>
    </row>
    <row r="23" spans="2:11" ht="12.75">
      <c r="B23" s="28" t="s">
        <v>425</v>
      </c>
      <c r="C23" s="12" t="s">
        <v>899</v>
      </c>
      <c r="D23" s="31">
        <v>10402345</v>
      </c>
      <c r="E23" s="31">
        <v>14866920</v>
      </c>
      <c r="F23" s="31">
        <v>14866920</v>
      </c>
      <c r="G23" s="31">
        <v>24934908</v>
      </c>
      <c r="H23" s="31">
        <v>23999215</v>
      </c>
      <c r="I23" s="122">
        <f t="shared" si="0"/>
        <v>42.91892837624594</v>
      </c>
      <c r="J23" s="116">
        <f t="shared" si="1"/>
        <v>61.42694653633705</v>
      </c>
      <c r="K23" s="124">
        <f t="shared" si="2"/>
        <v>-3.752542419647187</v>
      </c>
    </row>
    <row r="24" spans="2:11" ht="12.75">
      <c r="B24" s="28"/>
      <c r="C24" s="13" t="s">
        <v>1142</v>
      </c>
      <c r="D24" s="32">
        <f>SUM(D25:D27)</f>
        <v>509097350</v>
      </c>
      <c r="E24" s="32">
        <f>SUM(E25:E27)</f>
        <v>513910916</v>
      </c>
      <c r="F24" s="32">
        <f>SUM(F25:F27)</f>
        <v>513910916</v>
      </c>
      <c r="G24" s="25">
        <f>SUM(G25:G27)</f>
        <v>1571061600</v>
      </c>
      <c r="H24" s="25">
        <f>H25+H26+H27</f>
        <v>1546467421</v>
      </c>
      <c r="I24" s="125">
        <f t="shared" si="0"/>
        <v>0.9455099304681136</v>
      </c>
      <c r="J24" s="117">
        <f t="shared" si="1"/>
        <v>200.9213022826703</v>
      </c>
      <c r="K24" s="127">
        <f t="shared" si="2"/>
        <v>-1.565449693379306</v>
      </c>
    </row>
    <row r="25" spans="2:11" ht="12.75">
      <c r="B25" s="28" t="s">
        <v>901</v>
      </c>
      <c r="C25" s="12" t="s">
        <v>900</v>
      </c>
      <c r="D25" s="31">
        <v>60700000</v>
      </c>
      <c r="E25" s="31">
        <v>60700000</v>
      </c>
      <c r="F25" s="31">
        <v>60700000</v>
      </c>
      <c r="G25" s="31">
        <v>90700000</v>
      </c>
      <c r="H25" s="31">
        <v>89793000</v>
      </c>
      <c r="I25" s="122">
        <f t="shared" si="0"/>
        <v>0</v>
      </c>
      <c r="J25" s="116">
        <f t="shared" si="1"/>
        <v>47.92915980230643</v>
      </c>
      <c r="K25" s="124">
        <f t="shared" si="2"/>
        <v>-1.0000000000000009</v>
      </c>
    </row>
    <row r="26" spans="2:11" ht="24">
      <c r="B26" s="28" t="s">
        <v>904</v>
      </c>
      <c r="C26" s="12" t="s">
        <v>905</v>
      </c>
      <c r="D26" s="31">
        <v>273876350</v>
      </c>
      <c r="E26" s="31">
        <v>278710916</v>
      </c>
      <c r="F26" s="31">
        <v>278710916</v>
      </c>
      <c r="G26" s="31">
        <v>305861600</v>
      </c>
      <c r="H26" s="31">
        <v>293919421</v>
      </c>
      <c r="I26" s="122">
        <f t="shared" si="0"/>
        <v>1.765236757390709</v>
      </c>
      <c r="J26" s="116">
        <f t="shared" si="1"/>
        <v>5.45673101659212</v>
      </c>
      <c r="K26" s="124">
        <f t="shared" si="2"/>
        <v>-3.9044388050019974</v>
      </c>
    </row>
    <row r="27" spans="2:11" ht="12.75">
      <c r="B27" s="28" t="s">
        <v>902</v>
      </c>
      <c r="C27" s="12" t="s">
        <v>903</v>
      </c>
      <c r="D27" s="31">
        <v>174521000</v>
      </c>
      <c r="E27" s="31">
        <v>174500000</v>
      </c>
      <c r="F27" s="31">
        <v>174500000</v>
      </c>
      <c r="G27" s="31">
        <v>1174500000</v>
      </c>
      <c r="H27" s="31">
        <v>1162755000</v>
      </c>
      <c r="I27" s="122">
        <f t="shared" si="0"/>
        <v>-0.012032935864447758</v>
      </c>
      <c r="J27" s="116">
        <f t="shared" si="1"/>
        <v>566.3352435530087</v>
      </c>
      <c r="K27" s="124">
        <f t="shared" si="2"/>
        <v>-1.0000000000000009</v>
      </c>
    </row>
    <row r="28" spans="2:11" ht="13.5" thickBot="1">
      <c r="B28" s="203" t="s">
        <v>616</v>
      </c>
      <c r="C28" s="204"/>
      <c r="D28" s="34">
        <f>D5+D22+D24</f>
        <v>1227327000</v>
      </c>
      <c r="E28" s="34">
        <f>E5+E22+E24</f>
        <v>1747700000</v>
      </c>
      <c r="F28" s="34">
        <f>F5+F22+F24</f>
        <v>1822700000</v>
      </c>
      <c r="G28" s="34">
        <f>G5+G22+G24</f>
        <v>2927600000</v>
      </c>
      <c r="H28" s="34">
        <f>H5+H22+H24</f>
        <v>3382400000</v>
      </c>
      <c r="I28" s="128">
        <f t="shared" si="0"/>
        <v>48.509728866064215</v>
      </c>
      <c r="J28" s="118">
        <f t="shared" si="1"/>
        <v>85.57085642179186</v>
      </c>
      <c r="K28" s="130">
        <f t="shared" si="2"/>
        <v>15.534909140592967</v>
      </c>
    </row>
    <row r="29" spans="2:11" ht="22.5" customHeight="1">
      <c r="B29" s="176" t="s">
        <v>617</v>
      </c>
      <c r="C29" s="176"/>
      <c r="D29" s="176"/>
      <c r="E29" s="176"/>
      <c r="F29" s="176"/>
      <c r="G29" s="176"/>
      <c r="H29" s="176"/>
      <c r="I29" s="176"/>
      <c r="J29" s="176"/>
      <c r="K29" s="176"/>
    </row>
    <row r="30" spans="2:11" ht="12.75">
      <c r="B30" s="186" t="s">
        <v>848</v>
      </c>
      <c r="C30" s="186"/>
      <c r="D30" s="186"/>
      <c r="E30" s="186"/>
      <c r="F30" s="186"/>
      <c r="G30" s="186"/>
      <c r="H30" s="186"/>
      <c r="I30" s="186"/>
      <c r="J30" s="186"/>
      <c r="K30" s="186"/>
    </row>
    <row r="31" spans="2:11" ht="12.75">
      <c r="B31" s="173" t="s">
        <v>1006</v>
      </c>
      <c r="C31" s="173"/>
      <c r="D31" s="173"/>
      <c r="E31" s="173"/>
      <c r="F31" s="173"/>
      <c r="G31" s="173"/>
      <c r="H31" s="173"/>
      <c r="I31" s="173"/>
      <c r="J31" s="173"/>
      <c r="K31" s="173"/>
    </row>
    <row r="35" ht="12.75">
      <c r="C35" s="2" t="s">
        <v>291</v>
      </c>
    </row>
  </sheetData>
  <sheetProtection/>
  <mergeCells count="9">
    <mergeCell ref="B2:K2"/>
    <mergeCell ref="B29:K29"/>
    <mergeCell ref="B30:K30"/>
    <mergeCell ref="B31:K31"/>
    <mergeCell ref="B28:C28"/>
    <mergeCell ref="B3:B4"/>
    <mergeCell ref="C3:C4"/>
    <mergeCell ref="D4:H4"/>
    <mergeCell ref="I4:K4"/>
  </mergeCells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C1">
      <selection activeCell="H25" sqref="H25"/>
    </sheetView>
  </sheetViews>
  <sheetFormatPr defaultColWidth="11.421875" defaultRowHeight="12.75"/>
  <cols>
    <col min="1" max="1" width="4.00390625" style="0" customWidth="1"/>
    <col min="2" max="2" width="7.140625" style="0" customWidth="1"/>
    <col min="3" max="3" width="38.57421875" style="2" customWidth="1"/>
    <col min="4" max="4" width="14.421875" style="0" bestFit="1" customWidth="1"/>
    <col min="5" max="5" width="14.00390625" style="0" customWidth="1"/>
    <col min="6" max="6" width="14.8515625" style="0" bestFit="1" customWidth="1"/>
    <col min="7" max="7" width="14.421875" style="0" bestFit="1" customWidth="1"/>
    <col min="8" max="8" width="14.8515625" style="0" bestFit="1" customWidth="1"/>
    <col min="10" max="10" width="11.8515625" style="0" customWidth="1"/>
  </cols>
  <sheetData>
    <row r="1" ht="13.5" thickBot="1"/>
    <row r="2" spans="2:11" ht="13.5" thickBot="1">
      <c r="B2" s="170" t="s">
        <v>156</v>
      </c>
      <c r="C2" s="171"/>
      <c r="D2" s="171"/>
      <c r="E2" s="171"/>
      <c r="F2" s="171"/>
      <c r="G2" s="171"/>
      <c r="H2" s="171"/>
      <c r="I2" s="171"/>
      <c r="J2" s="171"/>
      <c r="K2" s="172"/>
    </row>
    <row r="3" spans="2:11" ht="36.75" thickBot="1">
      <c r="B3" s="201" t="s">
        <v>618</v>
      </c>
      <c r="C3" s="201" t="s">
        <v>38</v>
      </c>
      <c r="D3" s="131" t="s">
        <v>845</v>
      </c>
      <c r="E3" s="53" t="s">
        <v>846</v>
      </c>
      <c r="F3" s="53" t="s">
        <v>847</v>
      </c>
      <c r="G3" s="53" t="s">
        <v>844</v>
      </c>
      <c r="H3" s="53" t="s">
        <v>469</v>
      </c>
      <c r="I3" s="104" t="s">
        <v>34</v>
      </c>
      <c r="J3" s="53" t="s">
        <v>35</v>
      </c>
      <c r="K3" s="53" t="s">
        <v>36</v>
      </c>
    </row>
    <row r="4" spans="2:11" ht="13.5" thickBot="1">
      <c r="B4" s="198"/>
      <c r="C4" s="198"/>
      <c r="D4" s="190" t="s">
        <v>32</v>
      </c>
      <c r="E4" s="191"/>
      <c r="F4" s="191"/>
      <c r="G4" s="191"/>
      <c r="H4" s="192"/>
      <c r="I4" s="190" t="s">
        <v>33</v>
      </c>
      <c r="J4" s="191"/>
      <c r="K4" s="192"/>
    </row>
    <row r="5" spans="2:11" ht="12.75">
      <c r="B5" s="14">
        <v>101</v>
      </c>
      <c r="C5" s="6" t="s">
        <v>906</v>
      </c>
      <c r="D5" s="17">
        <v>43520139</v>
      </c>
      <c r="E5" s="17">
        <v>35916462</v>
      </c>
      <c r="F5" s="17">
        <v>35528224</v>
      </c>
      <c r="G5" s="17">
        <v>37849693</v>
      </c>
      <c r="H5" s="17">
        <v>37849693</v>
      </c>
      <c r="I5" s="95">
        <f>((F5/D5)-1)*100</f>
        <v>-18.363716623239647</v>
      </c>
      <c r="J5" s="139">
        <f>((H5/F5)-1)*100</f>
        <v>6.534154366961875</v>
      </c>
      <c r="K5" s="140">
        <f>((H5/G5)-1)*100</f>
        <v>0</v>
      </c>
    </row>
    <row r="6" spans="2:11" ht="12.75">
      <c r="B6" s="15">
        <v>102</v>
      </c>
      <c r="C6" s="5" t="s">
        <v>907</v>
      </c>
      <c r="D6" s="19">
        <v>90830404</v>
      </c>
      <c r="E6" s="19">
        <v>82735930</v>
      </c>
      <c r="F6" s="19">
        <v>79900352</v>
      </c>
      <c r="G6" s="19">
        <v>78619078</v>
      </c>
      <c r="H6" s="19">
        <v>78619078</v>
      </c>
      <c r="I6" s="96">
        <f aca="true" t="shared" si="0" ref="I6:I25">((F6/D6)-1)*100</f>
        <v>-12.033472844621496</v>
      </c>
      <c r="J6" s="141">
        <f aca="true" t="shared" si="1" ref="J6:J25">((H6/F6)-1)*100</f>
        <v>-1.6035899316188207</v>
      </c>
      <c r="K6" s="142">
        <f aca="true" t="shared" si="2" ref="K6:K25">((H6/G6)-1)*100</f>
        <v>0</v>
      </c>
    </row>
    <row r="7" spans="2:11" ht="12.75">
      <c r="B7" s="15">
        <v>103</v>
      </c>
      <c r="C7" s="5" t="s">
        <v>908</v>
      </c>
      <c r="D7" s="19">
        <v>95680505</v>
      </c>
      <c r="E7" s="19">
        <v>90939575</v>
      </c>
      <c r="F7" s="19">
        <v>90621993</v>
      </c>
      <c r="G7" s="19">
        <v>106211158</v>
      </c>
      <c r="H7" s="19">
        <v>106211158</v>
      </c>
      <c r="I7" s="96">
        <f t="shared" si="0"/>
        <v>-5.286878450317545</v>
      </c>
      <c r="J7" s="141">
        <f t="shared" si="1"/>
        <v>17.202408029141438</v>
      </c>
      <c r="K7" s="142">
        <f t="shared" si="2"/>
        <v>0</v>
      </c>
    </row>
    <row r="8" spans="2:11" ht="24">
      <c r="B8" s="15">
        <v>104</v>
      </c>
      <c r="C8" s="5" t="s">
        <v>909</v>
      </c>
      <c r="D8" s="19">
        <v>75507631</v>
      </c>
      <c r="E8" s="19">
        <v>35592573</v>
      </c>
      <c r="F8" s="19">
        <v>34572248</v>
      </c>
      <c r="G8" s="19">
        <v>42783505</v>
      </c>
      <c r="H8" s="19">
        <v>42783505</v>
      </c>
      <c r="I8" s="96">
        <f t="shared" si="0"/>
        <v>-54.21357081114093</v>
      </c>
      <c r="J8" s="141">
        <f t="shared" si="1"/>
        <v>23.751006876960968</v>
      </c>
      <c r="K8" s="142">
        <f t="shared" si="2"/>
        <v>0</v>
      </c>
    </row>
    <row r="9" spans="2:11" ht="12.75">
      <c r="B9" s="15">
        <v>105</v>
      </c>
      <c r="C9" s="5" t="s">
        <v>910</v>
      </c>
      <c r="D9" s="19">
        <v>20371624</v>
      </c>
      <c r="E9" s="19">
        <v>16660726</v>
      </c>
      <c r="F9" s="19">
        <v>15830584</v>
      </c>
      <c r="G9" s="19">
        <v>20263245</v>
      </c>
      <c r="H9" s="19">
        <v>20263245</v>
      </c>
      <c r="I9" s="96">
        <f t="shared" si="0"/>
        <v>-22.291006352758135</v>
      </c>
      <c r="J9" s="141">
        <f t="shared" si="1"/>
        <v>28.000615770081506</v>
      </c>
      <c r="K9" s="142">
        <f t="shared" si="2"/>
        <v>0</v>
      </c>
    </row>
    <row r="10" spans="2:11" ht="12.75">
      <c r="B10" s="15">
        <v>106</v>
      </c>
      <c r="C10" s="5" t="s">
        <v>911</v>
      </c>
      <c r="D10" s="19">
        <v>38206762</v>
      </c>
      <c r="E10" s="19">
        <v>32384455</v>
      </c>
      <c r="F10" s="19">
        <v>31801880</v>
      </c>
      <c r="G10" s="19">
        <v>36588474</v>
      </c>
      <c r="H10" s="19">
        <v>36588474</v>
      </c>
      <c r="I10" s="96">
        <f t="shared" si="0"/>
        <v>-16.763739361110996</v>
      </c>
      <c r="J10" s="141">
        <f t="shared" si="1"/>
        <v>15.051292565093632</v>
      </c>
      <c r="K10" s="142">
        <f t="shared" si="2"/>
        <v>0</v>
      </c>
    </row>
    <row r="11" spans="2:11" ht="12.75">
      <c r="B11" s="15">
        <v>107</v>
      </c>
      <c r="C11" s="5" t="s">
        <v>678</v>
      </c>
      <c r="D11" s="19">
        <v>69078459</v>
      </c>
      <c r="E11" s="19">
        <v>52753529</v>
      </c>
      <c r="F11" s="19">
        <v>51939917</v>
      </c>
      <c r="G11" s="19">
        <v>56396860</v>
      </c>
      <c r="H11" s="19">
        <v>100000000</v>
      </c>
      <c r="I11" s="96">
        <f t="shared" si="0"/>
        <v>-24.810255249035016</v>
      </c>
      <c r="J11" s="141">
        <f t="shared" si="1"/>
        <v>92.53014978826401</v>
      </c>
      <c r="K11" s="142">
        <f t="shared" si="2"/>
        <v>77.31483632244773</v>
      </c>
    </row>
    <row r="12" spans="2:11" ht="12.75">
      <c r="B12" s="15">
        <v>108</v>
      </c>
      <c r="C12" s="5" t="s">
        <v>912</v>
      </c>
      <c r="D12" s="19">
        <v>54265103</v>
      </c>
      <c r="E12" s="19">
        <v>38752803</v>
      </c>
      <c r="F12" s="19">
        <v>38726402</v>
      </c>
      <c r="G12" s="19">
        <v>52535295</v>
      </c>
      <c r="H12" s="19">
        <v>52535295</v>
      </c>
      <c r="I12" s="96">
        <f t="shared" si="0"/>
        <v>-28.63479499891487</v>
      </c>
      <c r="J12" s="141">
        <f t="shared" si="1"/>
        <v>35.65756767179145</v>
      </c>
      <c r="K12" s="142">
        <f t="shared" si="2"/>
        <v>0</v>
      </c>
    </row>
    <row r="13" spans="2:11" ht="12.75">
      <c r="B13" s="15">
        <v>109</v>
      </c>
      <c r="C13" s="5" t="s">
        <v>913</v>
      </c>
      <c r="D13" s="19">
        <v>239131578</v>
      </c>
      <c r="E13" s="19">
        <v>93493932</v>
      </c>
      <c r="F13" s="19">
        <v>91069094</v>
      </c>
      <c r="G13" s="19">
        <v>156664983</v>
      </c>
      <c r="H13" s="19">
        <v>138061843</v>
      </c>
      <c r="I13" s="96">
        <f t="shared" si="0"/>
        <v>-61.91674275657563</v>
      </c>
      <c r="J13" s="141">
        <f t="shared" si="1"/>
        <v>51.60120402647248</v>
      </c>
      <c r="K13" s="142">
        <f t="shared" si="2"/>
        <v>-11.87447229353097</v>
      </c>
    </row>
    <row r="14" spans="2:11" ht="12.75">
      <c r="B14" s="15">
        <v>110</v>
      </c>
      <c r="C14" s="5" t="s">
        <v>914</v>
      </c>
      <c r="D14" s="19">
        <v>32056057</v>
      </c>
      <c r="E14" s="19">
        <v>29183251</v>
      </c>
      <c r="F14" s="19">
        <v>27352073</v>
      </c>
      <c r="G14" s="19">
        <v>36395260</v>
      </c>
      <c r="H14" s="19">
        <v>36395260</v>
      </c>
      <c r="I14" s="96">
        <f t="shared" si="0"/>
        <v>-14.674243934617415</v>
      </c>
      <c r="J14" s="141">
        <f t="shared" si="1"/>
        <v>33.06216314938908</v>
      </c>
      <c r="K14" s="142">
        <f t="shared" si="2"/>
        <v>0</v>
      </c>
    </row>
    <row r="15" spans="2:11" ht="24">
      <c r="B15" s="15">
        <v>111</v>
      </c>
      <c r="C15" s="5" t="s">
        <v>920</v>
      </c>
      <c r="D15" s="19">
        <v>1115909852</v>
      </c>
      <c r="E15" s="19">
        <v>1233909513</v>
      </c>
      <c r="F15" s="19">
        <v>661012425</v>
      </c>
      <c r="G15" s="19">
        <v>947221203</v>
      </c>
      <c r="H15" s="19">
        <v>678875795</v>
      </c>
      <c r="I15" s="96">
        <f t="shared" si="0"/>
        <v>-40.76471107273637</v>
      </c>
      <c r="J15" s="141">
        <f t="shared" si="1"/>
        <v>2.702425752435733</v>
      </c>
      <c r="K15" s="142">
        <f t="shared" si="2"/>
        <v>-28.329750975812985</v>
      </c>
    </row>
    <row r="16" spans="2:11" ht="24">
      <c r="B16" s="15">
        <v>112</v>
      </c>
      <c r="C16" s="5" t="s">
        <v>919</v>
      </c>
      <c r="D16" s="19">
        <v>4656541698</v>
      </c>
      <c r="E16" s="19">
        <v>3011121263</v>
      </c>
      <c r="F16" s="19">
        <v>3001122144</v>
      </c>
      <c r="G16" s="19">
        <v>3169081601</v>
      </c>
      <c r="H16" s="19">
        <v>2926481601</v>
      </c>
      <c r="I16" s="96">
        <f t="shared" si="0"/>
        <v>-35.55040760637896</v>
      </c>
      <c r="J16" s="141">
        <f t="shared" si="1"/>
        <v>-2.4870878097789317</v>
      </c>
      <c r="K16" s="142">
        <f t="shared" si="2"/>
        <v>-7.65521468186392</v>
      </c>
    </row>
    <row r="17" spans="2:11" ht="12.75">
      <c r="B17" s="15">
        <v>113</v>
      </c>
      <c r="C17" s="5" t="s">
        <v>933</v>
      </c>
      <c r="D17" s="19">
        <v>604402152</v>
      </c>
      <c r="E17" s="19">
        <v>70044698</v>
      </c>
      <c r="F17" s="19">
        <v>62120259</v>
      </c>
      <c r="G17" s="19">
        <v>144614730</v>
      </c>
      <c r="H17" s="19">
        <v>144614730</v>
      </c>
      <c r="I17" s="96">
        <f t="shared" si="0"/>
        <v>-89.72203212803916</v>
      </c>
      <c r="J17" s="141">
        <f t="shared" si="1"/>
        <v>132.79801521754763</v>
      </c>
      <c r="K17" s="142">
        <f t="shared" si="2"/>
        <v>0</v>
      </c>
    </row>
    <row r="18" spans="2:11" ht="24">
      <c r="B18" s="15">
        <v>114</v>
      </c>
      <c r="C18" s="5" t="s">
        <v>921</v>
      </c>
      <c r="D18" s="19">
        <v>57551581</v>
      </c>
      <c r="E18" s="19">
        <v>55069225</v>
      </c>
      <c r="F18" s="19">
        <v>51432976</v>
      </c>
      <c r="G18" s="19">
        <v>58979563</v>
      </c>
      <c r="H18" s="19">
        <v>58979563</v>
      </c>
      <c r="I18" s="96">
        <f t="shared" si="0"/>
        <v>-10.631515057770525</v>
      </c>
      <c r="J18" s="141">
        <f t="shared" si="1"/>
        <v>14.672662534635371</v>
      </c>
      <c r="K18" s="142">
        <f t="shared" si="2"/>
        <v>0</v>
      </c>
    </row>
    <row r="19" spans="2:11" ht="24">
      <c r="B19" s="15">
        <v>115</v>
      </c>
      <c r="C19" s="5" t="s">
        <v>922</v>
      </c>
      <c r="D19" s="19">
        <v>288863085</v>
      </c>
      <c r="E19" s="19">
        <v>99009340</v>
      </c>
      <c r="F19" s="19">
        <v>91981573</v>
      </c>
      <c r="G19" s="19">
        <v>158178350</v>
      </c>
      <c r="H19" s="19">
        <v>158178350</v>
      </c>
      <c r="I19" s="96">
        <f t="shared" si="0"/>
        <v>-68.15738051125501</v>
      </c>
      <c r="J19" s="141">
        <f t="shared" si="1"/>
        <v>71.96743308575513</v>
      </c>
      <c r="K19" s="142">
        <f t="shared" si="2"/>
        <v>0</v>
      </c>
    </row>
    <row r="20" spans="2:11" ht="12.75">
      <c r="B20" s="15">
        <v>116</v>
      </c>
      <c r="C20" s="5" t="s">
        <v>915</v>
      </c>
      <c r="D20" s="19">
        <v>387902240</v>
      </c>
      <c r="E20" s="19">
        <v>456449089</v>
      </c>
      <c r="F20" s="19">
        <v>374415597</v>
      </c>
      <c r="G20" s="19">
        <v>533009435</v>
      </c>
      <c r="H20" s="19">
        <v>477909435</v>
      </c>
      <c r="I20" s="96">
        <f t="shared" si="0"/>
        <v>-3.4768149315147046</v>
      </c>
      <c r="J20" s="141">
        <f t="shared" si="1"/>
        <v>27.641433430990325</v>
      </c>
      <c r="K20" s="142">
        <f t="shared" si="2"/>
        <v>-10.337528077715918</v>
      </c>
    </row>
    <row r="21" spans="2:11" ht="12.75">
      <c r="B21" s="15">
        <v>118</v>
      </c>
      <c r="C21" s="5" t="s">
        <v>923</v>
      </c>
      <c r="D21" s="19">
        <v>11319183</v>
      </c>
      <c r="E21" s="19">
        <v>13612619</v>
      </c>
      <c r="F21" s="19">
        <v>13560853</v>
      </c>
      <c r="G21" s="19">
        <v>16917883</v>
      </c>
      <c r="H21" s="19">
        <v>16917883</v>
      </c>
      <c r="I21" s="96">
        <f t="shared" si="0"/>
        <v>19.804167844976096</v>
      </c>
      <c r="J21" s="141">
        <f t="shared" si="1"/>
        <v>24.755301159890152</v>
      </c>
      <c r="K21" s="142">
        <f t="shared" si="2"/>
        <v>0</v>
      </c>
    </row>
    <row r="22" spans="2:11" ht="24">
      <c r="B22" s="15">
        <v>119</v>
      </c>
      <c r="C22" s="5" t="s">
        <v>916</v>
      </c>
      <c r="D22" s="19">
        <v>38459689</v>
      </c>
      <c r="E22" s="26"/>
      <c r="F22" s="26"/>
      <c r="G22" s="72"/>
      <c r="H22" s="72"/>
      <c r="I22" s="96">
        <f t="shared" si="0"/>
        <v>-100</v>
      </c>
      <c r="J22" s="141" t="e">
        <f t="shared" si="1"/>
        <v>#DIV/0!</v>
      </c>
      <c r="K22" s="142" t="e">
        <f t="shared" si="2"/>
        <v>#DIV/0!</v>
      </c>
    </row>
    <row r="23" spans="2:11" ht="12.75">
      <c r="B23" s="15">
        <v>200</v>
      </c>
      <c r="C23" s="5" t="s">
        <v>917</v>
      </c>
      <c r="D23" s="19">
        <v>1433291036</v>
      </c>
      <c r="E23" s="19">
        <v>1107805276</v>
      </c>
      <c r="F23" s="19">
        <v>1082226231</v>
      </c>
      <c r="G23" s="19">
        <v>1219557477</v>
      </c>
      <c r="H23" s="19">
        <v>1117402885</v>
      </c>
      <c r="I23" s="96">
        <f t="shared" si="0"/>
        <v>-24.493616173010103</v>
      </c>
      <c r="J23" s="141">
        <f t="shared" si="1"/>
        <v>3.250397467033861</v>
      </c>
      <c r="K23" s="142">
        <f t="shared" si="2"/>
        <v>-8.376365519999185</v>
      </c>
    </row>
    <row r="24" spans="2:11" ht="12.75">
      <c r="B24" s="15">
        <v>300</v>
      </c>
      <c r="C24" s="5" t="s">
        <v>918</v>
      </c>
      <c r="D24" s="19">
        <v>2539247243</v>
      </c>
      <c r="E24" s="19">
        <v>1599173782</v>
      </c>
      <c r="F24" s="19">
        <v>1599173782</v>
      </c>
      <c r="G24" s="19">
        <v>1741165687</v>
      </c>
      <c r="H24" s="19">
        <v>1738365687</v>
      </c>
      <c r="I24" s="96">
        <f t="shared" si="0"/>
        <v>-37.02173798126675</v>
      </c>
      <c r="J24" s="141">
        <f t="shared" si="1"/>
        <v>8.703988682575847</v>
      </c>
      <c r="K24" s="142">
        <f t="shared" si="2"/>
        <v>-0.16081180676288387</v>
      </c>
    </row>
    <row r="25" spans="2:11" ht="13.5" thickBot="1">
      <c r="B25" s="177" t="s">
        <v>616</v>
      </c>
      <c r="C25" s="178"/>
      <c r="D25" s="21">
        <v>11892136021</v>
      </c>
      <c r="E25" s="21">
        <v>8154608041</v>
      </c>
      <c r="F25" s="21">
        <v>7434388607</v>
      </c>
      <c r="G25" s="21">
        <f>SUM(G5:G24)</f>
        <v>8613033480</v>
      </c>
      <c r="H25" s="21">
        <f>SUM(H5:H24)</f>
        <v>7967033480</v>
      </c>
      <c r="I25" s="97">
        <f t="shared" si="0"/>
        <v>-37.48483372649106</v>
      </c>
      <c r="J25" s="129">
        <f t="shared" si="1"/>
        <v>7.164608969976061</v>
      </c>
      <c r="K25" s="130">
        <f t="shared" si="2"/>
        <v>-7.500261104290984</v>
      </c>
    </row>
    <row r="26" spans="2:11" ht="23.25" customHeight="1">
      <c r="B26" s="176" t="s">
        <v>617</v>
      </c>
      <c r="C26" s="176"/>
      <c r="D26" s="176"/>
      <c r="E26" s="176"/>
      <c r="F26" s="176"/>
      <c r="G26" s="176"/>
      <c r="H26" s="176"/>
      <c r="I26" s="176"/>
      <c r="J26" s="176"/>
      <c r="K26" s="176"/>
    </row>
    <row r="27" spans="2:11" ht="12.75">
      <c r="B27" s="186" t="s">
        <v>848</v>
      </c>
      <c r="C27" s="186"/>
      <c r="D27" s="186"/>
      <c r="E27" s="186"/>
      <c r="F27" s="186"/>
      <c r="G27" s="186"/>
      <c r="H27" s="186"/>
      <c r="I27" s="186"/>
      <c r="J27" s="186"/>
      <c r="K27" s="186"/>
    </row>
    <row r="28" spans="2:11" ht="12.75">
      <c r="B28" s="173" t="s">
        <v>1006</v>
      </c>
      <c r="C28" s="173"/>
      <c r="D28" s="173"/>
      <c r="E28" s="173"/>
      <c r="F28" s="173"/>
      <c r="G28" s="173"/>
      <c r="H28" s="173"/>
      <c r="I28" s="173"/>
      <c r="J28" s="173"/>
      <c r="K28" s="173"/>
    </row>
    <row r="34" ht="12.75">
      <c r="D34" t="s">
        <v>291</v>
      </c>
    </row>
  </sheetData>
  <sheetProtection/>
  <mergeCells count="9">
    <mergeCell ref="B2:K2"/>
    <mergeCell ref="B26:K26"/>
    <mergeCell ref="B27:K27"/>
    <mergeCell ref="B28:K28"/>
    <mergeCell ref="B25:C25"/>
    <mergeCell ref="B3:B4"/>
    <mergeCell ref="C3:C4"/>
    <mergeCell ref="D4:H4"/>
    <mergeCell ref="I4:K4"/>
  </mergeCells>
  <printOptions/>
  <pageMargins left="0.75" right="0.75" top="1" bottom="1" header="0" footer="0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K51"/>
  <sheetViews>
    <sheetView zoomScalePageLayoutView="0" workbookViewId="0" topLeftCell="A28">
      <selection activeCell="H42" sqref="H42"/>
    </sheetView>
  </sheetViews>
  <sheetFormatPr defaultColWidth="11.421875" defaultRowHeight="12.75"/>
  <cols>
    <col min="1" max="1" width="4.8515625" style="0" customWidth="1"/>
    <col min="2" max="2" width="7.140625" style="0" customWidth="1"/>
    <col min="3" max="3" width="42.421875" style="2" bestFit="1" customWidth="1"/>
    <col min="4" max="4" width="14.421875" style="0" bestFit="1" customWidth="1"/>
    <col min="5" max="6" width="14.00390625" style="0" customWidth="1"/>
    <col min="7" max="8" width="14.421875" style="0" bestFit="1" customWidth="1"/>
    <col min="9" max="11" width="11.140625" style="0" bestFit="1" customWidth="1"/>
  </cols>
  <sheetData>
    <row r="1" ht="13.5" thickBot="1"/>
    <row r="2" spans="2:11" ht="13.5" customHeight="1" thickBot="1">
      <c r="B2" s="170" t="s">
        <v>157</v>
      </c>
      <c r="C2" s="171"/>
      <c r="D2" s="171"/>
      <c r="E2" s="171"/>
      <c r="F2" s="171"/>
      <c r="G2" s="171"/>
      <c r="H2" s="171"/>
      <c r="I2" s="171"/>
      <c r="J2" s="171"/>
      <c r="K2" s="172"/>
    </row>
    <row r="3" spans="2:11" ht="36.75" thickBot="1">
      <c r="B3" s="201" t="s">
        <v>618</v>
      </c>
      <c r="C3" s="201" t="s">
        <v>38</v>
      </c>
      <c r="D3" s="131" t="s">
        <v>845</v>
      </c>
      <c r="E3" s="53" t="s">
        <v>846</v>
      </c>
      <c r="F3" s="53" t="s">
        <v>847</v>
      </c>
      <c r="G3" s="53" t="s">
        <v>844</v>
      </c>
      <c r="H3" s="53" t="s">
        <v>469</v>
      </c>
      <c r="I3" s="104" t="s">
        <v>34</v>
      </c>
      <c r="J3" s="53" t="s">
        <v>35</v>
      </c>
      <c r="K3" s="53" t="s">
        <v>36</v>
      </c>
    </row>
    <row r="4" spans="2:11" ht="13.5" thickBot="1">
      <c r="B4" s="198"/>
      <c r="C4" s="198"/>
      <c r="D4" s="190" t="s">
        <v>32</v>
      </c>
      <c r="E4" s="191"/>
      <c r="F4" s="191"/>
      <c r="G4" s="191"/>
      <c r="H4" s="192"/>
      <c r="I4" s="190" t="s">
        <v>33</v>
      </c>
      <c r="J4" s="191"/>
      <c r="K4" s="192"/>
    </row>
    <row r="5" spans="2:11" ht="12.75">
      <c r="B5" s="64"/>
      <c r="C5" s="65" t="s">
        <v>422</v>
      </c>
      <c r="D5" s="73">
        <f>SUM(D6:D37)</f>
        <v>1307972800</v>
      </c>
      <c r="E5" s="73">
        <f>SUM(E6:E37)</f>
        <v>1186626870</v>
      </c>
      <c r="F5" s="73">
        <f>SUM(F6:F37)</f>
        <v>1186626870</v>
      </c>
      <c r="G5" s="73">
        <f>SUM(G6:G37)</f>
        <v>1438424500</v>
      </c>
      <c r="H5" s="73">
        <f>SUM(H6:H37)</f>
        <v>1316014555</v>
      </c>
      <c r="I5" s="119">
        <f>((F5/D5)-1)*100</f>
        <v>-9.277404698323998</v>
      </c>
      <c r="J5" s="115">
        <f>((H5/F5)-1)*100</f>
        <v>10.903822277343167</v>
      </c>
      <c r="K5" s="121">
        <f>((H5/G5)-1)*100</f>
        <v>-8.510001393886157</v>
      </c>
    </row>
    <row r="6" spans="2:11" ht="12.75">
      <c r="B6" s="15">
        <v>100</v>
      </c>
      <c r="C6" s="5" t="s">
        <v>292</v>
      </c>
      <c r="D6" s="19">
        <v>22625000</v>
      </c>
      <c r="E6" s="19">
        <v>21974852</v>
      </c>
      <c r="F6" s="19">
        <v>21974852</v>
      </c>
      <c r="G6" s="31">
        <v>27362000</v>
      </c>
      <c r="H6" s="31">
        <v>24807000</v>
      </c>
      <c r="I6" s="122">
        <f aca="true" t="shared" si="0" ref="I6:I42">((F6/D6)-1)*100</f>
        <v>-2.873582320441992</v>
      </c>
      <c r="J6" s="116">
        <f aca="true" t="shared" si="1" ref="J6:J42">((H6/F6)-1)*100</f>
        <v>12.888132306875155</v>
      </c>
      <c r="K6" s="124">
        <f aca="true" t="shared" si="2" ref="K6:K42">((H6/G6)-1)*100</f>
        <v>-9.337767707038957</v>
      </c>
    </row>
    <row r="7" spans="2:11" ht="12.75">
      <c r="B7" s="15">
        <v>110</v>
      </c>
      <c r="C7" s="5" t="s">
        <v>756</v>
      </c>
      <c r="D7" s="19">
        <v>55661000</v>
      </c>
      <c r="E7" s="19">
        <v>54816329</v>
      </c>
      <c r="F7" s="19">
        <v>54816329</v>
      </c>
      <c r="G7" s="31">
        <v>64144000</v>
      </c>
      <c r="H7" s="31">
        <v>58073000</v>
      </c>
      <c r="I7" s="122">
        <f t="shared" si="0"/>
        <v>-1.5175275327428572</v>
      </c>
      <c r="J7" s="116">
        <f t="shared" si="1"/>
        <v>5.94106000786736</v>
      </c>
      <c r="K7" s="124">
        <f t="shared" si="2"/>
        <v>-9.464642055375405</v>
      </c>
    </row>
    <row r="8" spans="2:11" ht="12.75">
      <c r="B8" s="15">
        <v>111</v>
      </c>
      <c r="C8" s="5" t="s">
        <v>928</v>
      </c>
      <c r="D8" s="19">
        <v>19132900</v>
      </c>
      <c r="E8" s="19">
        <v>19919489</v>
      </c>
      <c r="F8" s="19">
        <v>19919489</v>
      </c>
      <c r="G8" s="31">
        <v>22433000</v>
      </c>
      <c r="H8" s="31">
        <v>20465000</v>
      </c>
      <c r="I8" s="122">
        <f t="shared" si="0"/>
        <v>4.111185444966514</v>
      </c>
      <c r="J8" s="116">
        <f t="shared" si="1"/>
        <v>2.7385792878522164</v>
      </c>
      <c r="K8" s="124">
        <f t="shared" si="2"/>
        <v>-8.772790086033966</v>
      </c>
    </row>
    <row r="9" spans="2:11" ht="12.75">
      <c r="B9" s="15">
        <v>112</v>
      </c>
      <c r="C9" s="5" t="s">
        <v>678</v>
      </c>
      <c r="D9" s="19">
        <v>30862000</v>
      </c>
      <c r="E9" s="19">
        <v>30351403</v>
      </c>
      <c r="F9" s="19">
        <v>30351403</v>
      </c>
      <c r="G9" s="31">
        <v>35748000</v>
      </c>
      <c r="H9" s="31">
        <v>32485000</v>
      </c>
      <c r="I9" s="122">
        <f t="shared" si="0"/>
        <v>-1.6544520769878779</v>
      </c>
      <c r="J9" s="116">
        <f t="shared" si="1"/>
        <v>7.029648678843614</v>
      </c>
      <c r="K9" s="124">
        <f t="shared" si="2"/>
        <v>-9.127783372496367</v>
      </c>
    </row>
    <row r="10" spans="2:11" ht="24">
      <c r="B10" s="15">
        <v>113</v>
      </c>
      <c r="C10" s="5" t="s">
        <v>958</v>
      </c>
      <c r="D10" s="19">
        <v>132225000</v>
      </c>
      <c r="E10" s="19">
        <v>123418314</v>
      </c>
      <c r="F10" s="19">
        <v>123418314</v>
      </c>
      <c r="G10" s="31">
        <v>144120000</v>
      </c>
      <c r="H10" s="31">
        <v>128013000</v>
      </c>
      <c r="I10" s="122">
        <f t="shared" si="0"/>
        <v>-6.660378899602948</v>
      </c>
      <c r="J10" s="116">
        <f t="shared" si="1"/>
        <v>3.7228559126160077</v>
      </c>
      <c r="K10" s="124">
        <f t="shared" si="2"/>
        <v>-11.176103247293923</v>
      </c>
    </row>
    <row r="11" spans="2:11" ht="36">
      <c r="B11" s="15">
        <v>114</v>
      </c>
      <c r="C11" s="5" t="s">
        <v>934</v>
      </c>
      <c r="D11" s="19">
        <v>19504000</v>
      </c>
      <c r="E11" s="19">
        <v>17884782</v>
      </c>
      <c r="F11" s="19">
        <v>17884782</v>
      </c>
      <c r="G11" s="31">
        <v>20877000</v>
      </c>
      <c r="H11" s="31">
        <v>18553000</v>
      </c>
      <c r="I11" s="122">
        <f t="shared" si="0"/>
        <v>-8.301979081214107</v>
      </c>
      <c r="J11" s="116">
        <f t="shared" si="1"/>
        <v>3.7362378808978525</v>
      </c>
      <c r="K11" s="124">
        <f t="shared" si="2"/>
        <v>-11.13186760549888</v>
      </c>
    </row>
    <row r="12" spans="2:11" ht="12.75">
      <c r="B12" s="15">
        <v>116</v>
      </c>
      <c r="C12" s="5" t="s">
        <v>294</v>
      </c>
      <c r="D12" s="19">
        <v>25218100</v>
      </c>
      <c r="E12" s="19">
        <v>21404262</v>
      </c>
      <c r="F12" s="19">
        <v>21404262</v>
      </c>
      <c r="G12" s="31">
        <v>22961000</v>
      </c>
      <c r="H12" s="31">
        <v>22035000</v>
      </c>
      <c r="I12" s="122">
        <f t="shared" si="0"/>
        <v>-15.123415324707256</v>
      </c>
      <c r="J12" s="116">
        <f t="shared" si="1"/>
        <v>2.946786952990954</v>
      </c>
      <c r="K12" s="124">
        <f t="shared" si="2"/>
        <v>-4.032925395235399</v>
      </c>
    </row>
    <row r="13" spans="2:11" ht="24">
      <c r="B13" s="15">
        <v>200</v>
      </c>
      <c r="C13" s="5" t="s">
        <v>935</v>
      </c>
      <c r="D13" s="19">
        <v>21091000</v>
      </c>
      <c r="E13" s="19">
        <v>24056514</v>
      </c>
      <c r="F13" s="19">
        <v>24056514</v>
      </c>
      <c r="G13" s="31">
        <v>27982000</v>
      </c>
      <c r="H13" s="31">
        <v>25188000</v>
      </c>
      <c r="I13" s="122">
        <f t="shared" si="0"/>
        <v>14.060566118249485</v>
      </c>
      <c r="J13" s="116">
        <f t="shared" si="1"/>
        <v>4.703449552167038</v>
      </c>
      <c r="K13" s="124">
        <f t="shared" si="2"/>
        <v>-9.984990350939892</v>
      </c>
    </row>
    <row r="14" spans="2:11" ht="16.5" customHeight="1">
      <c r="B14" s="15">
        <v>209</v>
      </c>
      <c r="C14" s="5" t="s">
        <v>959</v>
      </c>
      <c r="D14" s="19">
        <v>41634000</v>
      </c>
      <c r="E14" s="19">
        <v>39317197</v>
      </c>
      <c r="F14" s="19">
        <v>39317197</v>
      </c>
      <c r="G14" s="31">
        <v>45708000</v>
      </c>
      <c r="H14" s="31">
        <v>41243000</v>
      </c>
      <c r="I14" s="122">
        <f t="shared" si="0"/>
        <v>-5.564689916894849</v>
      </c>
      <c r="J14" s="116">
        <f t="shared" si="1"/>
        <v>4.898118754498193</v>
      </c>
      <c r="K14" s="124">
        <f t="shared" si="2"/>
        <v>-9.768530672967534</v>
      </c>
    </row>
    <row r="15" spans="2:11" ht="12.75">
      <c r="B15" s="15">
        <v>210</v>
      </c>
      <c r="C15" s="5" t="s">
        <v>936</v>
      </c>
      <c r="D15" s="19">
        <v>72968000</v>
      </c>
      <c r="E15" s="19">
        <v>68262310</v>
      </c>
      <c r="F15" s="19">
        <v>68262310</v>
      </c>
      <c r="G15" s="31">
        <v>80576000</v>
      </c>
      <c r="H15" s="31">
        <v>73126000</v>
      </c>
      <c r="I15" s="122">
        <f t="shared" si="0"/>
        <v>-6.448977634031361</v>
      </c>
      <c r="J15" s="116">
        <f t="shared" si="1"/>
        <v>7.125000604286602</v>
      </c>
      <c r="K15" s="124">
        <f t="shared" si="2"/>
        <v>-9.245929308975375</v>
      </c>
    </row>
    <row r="16" spans="2:11" ht="24">
      <c r="B16" s="15">
        <v>211</v>
      </c>
      <c r="C16" s="5" t="s">
        <v>960</v>
      </c>
      <c r="D16" s="19">
        <v>37633000</v>
      </c>
      <c r="E16" s="19">
        <v>35083635</v>
      </c>
      <c r="F16" s="19">
        <v>35083635</v>
      </c>
      <c r="G16" s="31">
        <v>40726000</v>
      </c>
      <c r="H16" s="31">
        <v>36739000</v>
      </c>
      <c r="I16" s="122">
        <f t="shared" si="0"/>
        <v>-6.774280551643508</v>
      </c>
      <c r="J16" s="116">
        <f t="shared" si="1"/>
        <v>4.718339476510924</v>
      </c>
      <c r="K16" s="124">
        <f t="shared" si="2"/>
        <v>-9.789814860285817</v>
      </c>
    </row>
    <row r="17" spans="2:11" ht="12.75">
      <c r="B17" s="15">
        <v>212</v>
      </c>
      <c r="C17" s="5" t="s">
        <v>937</v>
      </c>
      <c r="D17" s="19">
        <v>11657000</v>
      </c>
      <c r="E17" s="19">
        <v>11423195</v>
      </c>
      <c r="F17" s="19">
        <v>11423195</v>
      </c>
      <c r="G17" s="31">
        <v>13457000</v>
      </c>
      <c r="H17" s="31">
        <v>12201000</v>
      </c>
      <c r="I17" s="122">
        <f t="shared" si="0"/>
        <v>-2.005704726773616</v>
      </c>
      <c r="J17" s="116">
        <f t="shared" si="1"/>
        <v>6.808996957506186</v>
      </c>
      <c r="K17" s="124">
        <f t="shared" si="2"/>
        <v>-9.333432414356835</v>
      </c>
    </row>
    <row r="18" spans="2:11" ht="15.75" customHeight="1">
      <c r="B18" s="15">
        <v>300</v>
      </c>
      <c r="C18" s="5" t="s">
        <v>924</v>
      </c>
      <c r="D18" s="19">
        <v>28208000</v>
      </c>
      <c r="E18" s="19">
        <v>30003042</v>
      </c>
      <c r="F18" s="19">
        <v>30003042</v>
      </c>
      <c r="G18" s="31">
        <v>35411000</v>
      </c>
      <c r="H18" s="31">
        <v>31927000</v>
      </c>
      <c r="I18" s="122">
        <f t="shared" si="0"/>
        <v>6.36359188882587</v>
      </c>
      <c r="J18" s="116">
        <f t="shared" si="1"/>
        <v>6.412543101462842</v>
      </c>
      <c r="K18" s="124">
        <f t="shared" si="2"/>
        <v>-9.83875067069555</v>
      </c>
    </row>
    <row r="19" spans="2:11" ht="24">
      <c r="B19" s="15">
        <v>309</v>
      </c>
      <c r="C19" s="5" t="s">
        <v>967</v>
      </c>
      <c r="D19" s="19">
        <v>40996000</v>
      </c>
      <c r="E19" s="19">
        <v>37315014</v>
      </c>
      <c r="F19" s="19">
        <v>37315014</v>
      </c>
      <c r="G19" s="31">
        <v>43595000</v>
      </c>
      <c r="H19" s="31">
        <v>39366000</v>
      </c>
      <c r="I19" s="122">
        <f t="shared" si="0"/>
        <v>-8.978890623475467</v>
      </c>
      <c r="J19" s="116">
        <f t="shared" si="1"/>
        <v>5.496409568545246</v>
      </c>
      <c r="K19" s="124">
        <f t="shared" si="2"/>
        <v>-9.700653744695497</v>
      </c>
    </row>
    <row r="20" spans="2:11" ht="12.75">
      <c r="B20" s="15">
        <v>310</v>
      </c>
      <c r="C20" s="5" t="s">
        <v>925</v>
      </c>
      <c r="D20" s="19">
        <v>87544000</v>
      </c>
      <c r="E20" s="19">
        <v>70778157</v>
      </c>
      <c r="F20" s="19">
        <v>70778157</v>
      </c>
      <c r="G20" s="31">
        <v>87320000</v>
      </c>
      <c r="H20" s="31">
        <v>81113400</v>
      </c>
      <c r="I20" s="122">
        <f t="shared" si="0"/>
        <v>-19.15133304395504</v>
      </c>
      <c r="J20" s="116">
        <f t="shared" si="1"/>
        <v>14.602305906326428</v>
      </c>
      <c r="K20" s="124">
        <f t="shared" si="2"/>
        <v>-7.107879065506184</v>
      </c>
    </row>
    <row r="21" spans="2:11" ht="29.25" customHeight="1">
      <c r="B21" s="15">
        <v>311</v>
      </c>
      <c r="C21" s="5" t="s">
        <v>968</v>
      </c>
      <c r="D21" s="19">
        <v>40767000</v>
      </c>
      <c r="E21" s="19">
        <v>36029273</v>
      </c>
      <c r="F21" s="19">
        <v>36029273</v>
      </c>
      <c r="G21" s="31">
        <v>42331000</v>
      </c>
      <c r="H21" s="31">
        <v>38301000</v>
      </c>
      <c r="I21" s="122">
        <f t="shared" si="0"/>
        <v>-11.62147570338754</v>
      </c>
      <c r="J21" s="116">
        <f t="shared" si="1"/>
        <v>6.305225753514376</v>
      </c>
      <c r="K21" s="124">
        <f t="shared" si="2"/>
        <v>-9.520209775341948</v>
      </c>
    </row>
    <row r="22" spans="2:11" ht="12.75">
      <c r="B22" s="15">
        <v>312</v>
      </c>
      <c r="C22" s="5" t="s">
        <v>926</v>
      </c>
      <c r="D22" s="19">
        <v>16612000</v>
      </c>
      <c r="E22" s="19">
        <v>16462313</v>
      </c>
      <c r="F22" s="19">
        <v>16462313</v>
      </c>
      <c r="G22" s="31">
        <v>19489000</v>
      </c>
      <c r="H22" s="31">
        <v>17580000</v>
      </c>
      <c r="I22" s="122">
        <f t="shared" si="0"/>
        <v>-0.9010775343125443</v>
      </c>
      <c r="J22" s="116">
        <f t="shared" si="1"/>
        <v>6.7893679338984825</v>
      </c>
      <c r="K22" s="124">
        <f t="shared" si="2"/>
        <v>-9.795269126173745</v>
      </c>
    </row>
    <row r="23" spans="2:11" ht="12.75">
      <c r="B23" s="15">
        <v>313</v>
      </c>
      <c r="C23" s="5" t="s">
        <v>927</v>
      </c>
      <c r="D23" s="19">
        <v>17816000</v>
      </c>
      <c r="E23" s="19">
        <v>16096099</v>
      </c>
      <c r="F23" s="19">
        <v>16096099</v>
      </c>
      <c r="G23" s="31">
        <v>18829000</v>
      </c>
      <c r="H23" s="31">
        <v>17031000</v>
      </c>
      <c r="I23" s="122">
        <f t="shared" si="0"/>
        <v>-9.653687696452629</v>
      </c>
      <c r="J23" s="116">
        <f t="shared" si="1"/>
        <v>5.808245836460135</v>
      </c>
      <c r="K23" s="124">
        <f t="shared" si="2"/>
        <v>-9.549099792872696</v>
      </c>
    </row>
    <row r="24" spans="2:11" ht="12.75">
      <c r="B24" s="15">
        <v>400</v>
      </c>
      <c r="C24" s="5" t="s">
        <v>969</v>
      </c>
      <c r="D24" s="19">
        <v>26467000</v>
      </c>
      <c r="E24" s="19">
        <v>20126773</v>
      </c>
      <c r="F24" s="19">
        <v>20126773</v>
      </c>
      <c r="G24" s="31">
        <v>23456000</v>
      </c>
      <c r="H24" s="31">
        <v>21236000</v>
      </c>
      <c r="I24" s="122">
        <f t="shared" si="0"/>
        <v>-23.955215929270413</v>
      </c>
      <c r="J24" s="116">
        <f t="shared" si="1"/>
        <v>5.5112014230994655</v>
      </c>
      <c r="K24" s="124">
        <f t="shared" si="2"/>
        <v>-9.464529331514326</v>
      </c>
    </row>
    <row r="25" spans="2:11" ht="24.75" customHeight="1">
      <c r="B25" s="15">
        <v>408</v>
      </c>
      <c r="C25" s="5" t="s">
        <v>974</v>
      </c>
      <c r="D25" s="19">
        <v>119454000</v>
      </c>
      <c r="E25" s="19">
        <v>78633439</v>
      </c>
      <c r="F25" s="19">
        <v>78633439</v>
      </c>
      <c r="G25" s="31">
        <v>89206000</v>
      </c>
      <c r="H25" s="31">
        <v>85454000</v>
      </c>
      <c r="I25" s="122">
        <f t="shared" si="0"/>
        <v>-34.17261958578197</v>
      </c>
      <c r="J25" s="116">
        <f t="shared" si="1"/>
        <v>8.673868378057325</v>
      </c>
      <c r="K25" s="124">
        <f t="shared" si="2"/>
        <v>-4.205995112436378</v>
      </c>
    </row>
    <row r="26" spans="2:11" ht="24">
      <c r="B26" s="15">
        <v>409</v>
      </c>
      <c r="C26" s="5" t="s">
        <v>975</v>
      </c>
      <c r="D26" s="19">
        <v>95162000</v>
      </c>
      <c r="E26" s="19">
        <v>95219611</v>
      </c>
      <c r="F26" s="19">
        <v>95219611</v>
      </c>
      <c r="G26" s="31">
        <v>92755000</v>
      </c>
      <c r="H26" s="31">
        <v>88248000</v>
      </c>
      <c r="I26" s="122">
        <f t="shared" si="0"/>
        <v>0.060539921397206875</v>
      </c>
      <c r="J26" s="116">
        <f t="shared" si="1"/>
        <v>-7.3216125615131915</v>
      </c>
      <c r="K26" s="124">
        <f t="shared" si="2"/>
        <v>-4.859037248665842</v>
      </c>
    </row>
    <row r="27" spans="2:11" ht="12.75">
      <c r="B27" s="15">
        <v>410</v>
      </c>
      <c r="C27" s="5" t="s">
        <v>976</v>
      </c>
      <c r="D27" s="19">
        <v>31718000</v>
      </c>
      <c r="E27" s="19">
        <v>24738463</v>
      </c>
      <c r="F27" s="19">
        <v>24738463</v>
      </c>
      <c r="G27" s="31">
        <v>32545000</v>
      </c>
      <c r="H27" s="31">
        <v>29237000</v>
      </c>
      <c r="I27" s="122">
        <f t="shared" si="0"/>
        <v>-22.004971940223218</v>
      </c>
      <c r="J27" s="116">
        <f t="shared" si="1"/>
        <v>18.184383564977335</v>
      </c>
      <c r="K27" s="124">
        <f t="shared" si="2"/>
        <v>-10.164387770778927</v>
      </c>
    </row>
    <row r="28" spans="2:11" ht="24">
      <c r="B28" s="15">
        <v>411</v>
      </c>
      <c r="C28" s="5" t="s">
        <v>970</v>
      </c>
      <c r="D28" s="19">
        <v>28105000</v>
      </c>
      <c r="E28" s="19">
        <v>30550267</v>
      </c>
      <c r="F28" s="19">
        <v>30550267</v>
      </c>
      <c r="G28" s="31">
        <v>42637000</v>
      </c>
      <c r="H28" s="31">
        <v>38625000</v>
      </c>
      <c r="I28" s="122">
        <f t="shared" si="0"/>
        <v>8.700469667318988</v>
      </c>
      <c r="J28" s="116">
        <f t="shared" si="1"/>
        <v>26.430973581998487</v>
      </c>
      <c r="K28" s="124">
        <f t="shared" si="2"/>
        <v>-9.40966765954453</v>
      </c>
    </row>
    <row r="29" spans="2:11" ht="25.5" customHeight="1">
      <c r="B29" s="15">
        <v>412</v>
      </c>
      <c r="C29" s="5" t="s">
        <v>977</v>
      </c>
      <c r="D29" s="19">
        <v>34533000</v>
      </c>
      <c r="E29" s="19">
        <v>31710051</v>
      </c>
      <c r="F29" s="19">
        <v>31710051</v>
      </c>
      <c r="G29" s="31">
        <v>37733000</v>
      </c>
      <c r="H29" s="31">
        <v>33775000</v>
      </c>
      <c r="I29" s="122">
        <f t="shared" si="0"/>
        <v>-8.17464164712015</v>
      </c>
      <c r="J29" s="116">
        <f t="shared" si="1"/>
        <v>6.511969974441234</v>
      </c>
      <c r="K29" s="124">
        <f t="shared" si="2"/>
        <v>-10.489491956642727</v>
      </c>
    </row>
    <row r="30" spans="2:11" ht="24">
      <c r="B30" s="15">
        <v>413</v>
      </c>
      <c r="C30" s="5" t="s">
        <v>978</v>
      </c>
      <c r="D30" s="19">
        <v>30974000</v>
      </c>
      <c r="E30" s="19">
        <v>28707081</v>
      </c>
      <c r="F30" s="19">
        <v>28707081</v>
      </c>
      <c r="G30" s="31">
        <v>34152000</v>
      </c>
      <c r="H30" s="31">
        <v>30452000</v>
      </c>
      <c r="I30" s="122">
        <f t="shared" si="0"/>
        <v>-7.318780267320979</v>
      </c>
      <c r="J30" s="116">
        <f t="shared" si="1"/>
        <v>6.078357461700823</v>
      </c>
      <c r="K30" s="124">
        <f t="shared" si="2"/>
        <v>-10.833918950573906</v>
      </c>
    </row>
    <row r="31" spans="2:11" ht="24">
      <c r="B31" s="15">
        <v>414</v>
      </c>
      <c r="C31" s="5" t="s">
        <v>973</v>
      </c>
      <c r="D31" s="19">
        <v>32107000</v>
      </c>
      <c r="E31" s="19">
        <v>30796554</v>
      </c>
      <c r="F31" s="19">
        <v>30796554</v>
      </c>
      <c r="G31" s="31">
        <v>36583000</v>
      </c>
      <c r="H31" s="31">
        <v>32570000</v>
      </c>
      <c r="I31" s="122">
        <f t="shared" si="0"/>
        <v>-4.081496246924344</v>
      </c>
      <c r="J31" s="116">
        <f t="shared" si="1"/>
        <v>5.758585846974951</v>
      </c>
      <c r="K31" s="124">
        <f t="shared" si="2"/>
        <v>-10.96957603258344</v>
      </c>
    </row>
    <row r="32" spans="2:11" ht="24">
      <c r="B32" s="15">
        <v>415</v>
      </c>
      <c r="C32" s="5" t="s">
        <v>971</v>
      </c>
      <c r="D32" s="19">
        <v>34313000</v>
      </c>
      <c r="E32" s="19">
        <v>32658500</v>
      </c>
      <c r="F32" s="19">
        <v>32658500</v>
      </c>
      <c r="G32" s="31">
        <v>38825000</v>
      </c>
      <c r="H32" s="31">
        <v>34613000</v>
      </c>
      <c r="I32" s="122">
        <f t="shared" si="0"/>
        <v>-4.821787660653398</v>
      </c>
      <c r="J32" s="116">
        <f t="shared" si="1"/>
        <v>5.9846594301636635</v>
      </c>
      <c r="K32" s="124">
        <f t="shared" si="2"/>
        <v>-10.848679974243403</v>
      </c>
    </row>
    <row r="33" spans="2:11" ht="12.75">
      <c r="B33" s="15">
        <v>500</v>
      </c>
      <c r="C33" s="5" t="s">
        <v>374</v>
      </c>
      <c r="D33" s="19">
        <v>13443000</v>
      </c>
      <c r="E33" s="19">
        <v>12418675</v>
      </c>
      <c r="F33" s="19">
        <v>12418675</v>
      </c>
      <c r="G33" s="31">
        <v>14464000</v>
      </c>
      <c r="H33" s="31">
        <v>12897000</v>
      </c>
      <c r="I33" s="122">
        <f t="shared" si="0"/>
        <v>-7.619764933422601</v>
      </c>
      <c r="J33" s="116">
        <f t="shared" si="1"/>
        <v>3.851658892756271</v>
      </c>
      <c r="K33" s="124">
        <f t="shared" si="2"/>
        <v>-10.833794247787608</v>
      </c>
    </row>
    <row r="34" spans="2:11" ht="12.75">
      <c r="B34" s="15">
        <v>510</v>
      </c>
      <c r="C34" s="5" t="s">
        <v>638</v>
      </c>
      <c r="D34" s="19">
        <v>80655800</v>
      </c>
      <c r="E34" s="19">
        <v>68569216</v>
      </c>
      <c r="F34" s="19">
        <v>68569216</v>
      </c>
      <c r="G34" s="31">
        <v>135051500</v>
      </c>
      <c r="H34" s="31">
        <v>129293155</v>
      </c>
      <c r="I34" s="122">
        <f t="shared" si="0"/>
        <v>-14.985387287709006</v>
      </c>
      <c r="J34" s="116">
        <f t="shared" si="1"/>
        <v>88.55860186588687</v>
      </c>
      <c r="K34" s="124">
        <f t="shared" si="2"/>
        <v>-4.2638141745926506</v>
      </c>
    </row>
    <row r="35" spans="2:11" ht="12.75">
      <c r="B35" s="15">
        <v>511</v>
      </c>
      <c r="C35" s="5" t="s">
        <v>856</v>
      </c>
      <c r="D35" s="19">
        <v>20622000</v>
      </c>
      <c r="E35" s="19">
        <v>22057102</v>
      </c>
      <c r="F35" s="19">
        <v>22057102</v>
      </c>
      <c r="G35" s="31">
        <v>25776000</v>
      </c>
      <c r="H35" s="31">
        <v>23340000</v>
      </c>
      <c r="I35" s="122">
        <f t="shared" si="0"/>
        <v>6.959082533216954</v>
      </c>
      <c r="J35" s="116">
        <f t="shared" si="1"/>
        <v>5.816258182965295</v>
      </c>
      <c r="K35" s="124">
        <f t="shared" si="2"/>
        <v>-9.450651769087525</v>
      </c>
    </row>
    <row r="36" spans="2:11" ht="12.75">
      <c r="B36" s="15">
        <v>512</v>
      </c>
      <c r="C36" s="5" t="s">
        <v>611</v>
      </c>
      <c r="D36" s="19">
        <v>19045000</v>
      </c>
      <c r="E36" s="19">
        <v>18312061</v>
      </c>
      <c r="F36" s="19">
        <v>18312061</v>
      </c>
      <c r="G36" s="31">
        <v>21661000</v>
      </c>
      <c r="H36" s="31">
        <v>19520000</v>
      </c>
      <c r="I36" s="122">
        <f t="shared" si="0"/>
        <v>-3.8484589131005498</v>
      </c>
      <c r="J36" s="116">
        <f t="shared" si="1"/>
        <v>6.596412058697276</v>
      </c>
      <c r="K36" s="124">
        <f t="shared" si="2"/>
        <v>-9.884123540002765</v>
      </c>
    </row>
    <row r="37" spans="2:11" ht="12.75">
      <c r="B37" s="15">
        <v>513</v>
      </c>
      <c r="C37" s="5" t="s">
        <v>972</v>
      </c>
      <c r="D37" s="19">
        <v>19220000</v>
      </c>
      <c r="E37" s="19">
        <v>17532897</v>
      </c>
      <c r="F37" s="19">
        <v>17532897</v>
      </c>
      <c r="G37" s="31">
        <v>20511000</v>
      </c>
      <c r="H37" s="31">
        <v>18508000</v>
      </c>
      <c r="I37" s="122">
        <f t="shared" si="0"/>
        <v>-8.777851196670138</v>
      </c>
      <c r="J37" s="116">
        <f t="shared" si="1"/>
        <v>5.561562359032846</v>
      </c>
      <c r="K37" s="124">
        <f t="shared" si="2"/>
        <v>-9.76549168738725</v>
      </c>
    </row>
    <row r="38" spans="2:11" ht="16.5" customHeight="1">
      <c r="B38" s="15"/>
      <c r="C38" s="7" t="s">
        <v>437</v>
      </c>
      <c r="D38" s="25">
        <f>SUM(D39)</f>
        <v>104424300</v>
      </c>
      <c r="E38" s="25">
        <f>SUM(E39)</f>
        <v>101573130</v>
      </c>
      <c r="F38" s="25">
        <f>SUM(F39)</f>
        <v>101573130</v>
      </c>
      <c r="G38" s="25">
        <f>SUM(G39)</f>
        <v>134771000</v>
      </c>
      <c r="H38" s="25">
        <v>124880945</v>
      </c>
      <c r="I38" s="125">
        <f t="shared" si="0"/>
        <v>-2.7303702299177446</v>
      </c>
      <c r="J38" s="117">
        <f t="shared" si="1"/>
        <v>22.946831509474986</v>
      </c>
      <c r="K38" s="127">
        <f t="shared" si="2"/>
        <v>-7.33841479249987</v>
      </c>
    </row>
    <row r="39" spans="2:11" ht="24">
      <c r="B39" s="15" t="s">
        <v>425</v>
      </c>
      <c r="C39" s="5" t="s">
        <v>979</v>
      </c>
      <c r="D39" s="19">
        <v>104424300</v>
      </c>
      <c r="E39" s="19">
        <v>101573130</v>
      </c>
      <c r="F39" s="19">
        <v>101573130</v>
      </c>
      <c r="G39" s="31">
        <v>134771000</v>
      </c>
      <c r="H39" s="31">
        <v>124880945</v>
      </c>
      <c r="I39" s="122">
        <f t="shared" si="0"/>
        <v>-2.7303702299177446</v>
      </c>
      <c r="J39" s="116">
        <f t="shared" si="1"/>
        <v>22.946831509474986</v>
      </c>
      <c r="K39" s="124">
        <f t="shared" si="2"/>
        <v>-7.33841479249987</v>
      </c>
    </row>
    <row r="40" spans="2:11" ht="12.75">
      <c r="B40" s="15"/>
      <c r="C40" s="7" t="s">
        <v>1142</v>
      </c>
      <c r="D40" s="19"/>
      <c r="E40" s="25">
        <f>SUM(E41)</f>
        <v>30000000</v>
      </c>
      <c r="F40" s="25">
        <f>SUM(F41)</f>
        <v>30000000</v>
      </c>
      <c r="G40" s="25"/>
      <c r="H40" s="25">
        <v>80000000</v>
      </c>
      <c r="I40" s="125" t="e">
        <f t="shared" si="0"/>
        <v>#DIV/0!</v>
      </c>
      <c r="J40" s="117">
        <f t="shared" si="1"/>
        <v>166.66666666666666</v>
      </c>
      <c r="K40" s="127" t="e">
        <f t="shared" si="2"/>
        <v>#DIV/0!</v>
      </c>
    </row>
    <row r="41" spans="2:11" ht="12.75">
      <c r="B41" s="15" t="s">
        <v>353</v>
      </c>
      <c r="C41" s="5" t="s">
        <v>352</v>
      </c>
      <c r="D41" s="26"/>
      <c r="E41" s="19">
        <v>30000000</v>
      </c>
      <c r="F41" s="19">
        <v>30000000</v>
      </c>
      <c r="G41" s="19"/>
      <c r="H41" s="19">
        <v>80000000</v>
      </c>
      <c r="I41" s="122" t="e">
        <f t="shared" si="0"/>
        <v>#DIV/0!</v>
      </c>
      <c r="J41" s="116">
        <f t="shared" si="1"/>
        <v>166.66666666666666</v>
      </c>
      <c r="K41" s="124" t="e">
        <f t="shared" si="2"/>
        <v>#DIV/0!</v>
      </c>
    </row>
    <row r="42" spans="2:11" ht="13.5" thickBot="1">
      <c r="B42" s="177" t="s">
        <v>616</v>
      </c>
      <c r="C42" s="178"/>
      <c r="D42" s="21">
        <f>D5+D38+D40</f>
        <v>1412397100</v>
      </c>
      <c r="E42" s="21">
        <f>E5+E38+E40</f>
        <v>1318200000</v>
      </c>
      <c r="F42" s="21">
        <f>F5+F38+F40</f>
        <v>1318200000</v>
      </c>
      <c r="G42" s="21">
        <f>G5+G38+G40</f>
        <v>1573195500</v>
      </c>
      <c r="H42" s="21">
        <f>H5+H38+H40</f>
        <v>1520895500</v>
      </c>
      <c r="I42" s="128">
        <f t="shared" si="0"/>
        <v>-6.669307095008903</v>
      </c>
      <c r="J42" s="118">
        <f t="shared" si="1"/>
        <v>15.376687907752995</v>
      </c>
      <c r="K42" s="130">
        <f t="shared" si="2"/>
        <v>-3.3244437833695795</v>
      </c>
    </row>
    <row r="43" spans="2:11" ht="21.75" customHeight="1">
      <c r="B43" s="176" t="s">
        <v>617</v>
      </c>
      <c r="C43" s="176"/>
      <c r="D43" s="176"/>
      <c r="E43" s="176"/>
      <c r="F43" s="176"/>
      <c r="G43" s="176"/>
      <c r="H43" s="176"/>
      <c r="I43" s="176"/>
      <c r="J43" s="176"/>
      <c r="K43" s="176"/>
    </row>
    <row r="44" spans="2:11" ht="12.75">
      <c r="B44" s="186" t="s">
        <v>848</v>
      </c>
      <c r="C44" s="186"/>
      <c r="D44" s="186"/>
      <c r="E44" s="186"/>
      <c r="F44" s="186"/>
      <c r="G44" s="186"/>
      <c r="H44" s="186"/>
      <c r="I44" s="186"/>
      <c r="J44" s="186"/>
      <c r="K44" s="186"/>
    </row>
    <row r="45" spans="2:11" ht="12.75">
      <c r="B45" s="173" t="s">
        <v>1006</v>
      </c>
      <c r="C45" s="173"/>
      <c r="D45" s="173"/>
      <c r="E45" s="173"/>
      <c r="F45" s="173"/>
      <c r="G45" s="173"/>
      <c r="H45" s="173"/>
      <c r="I45" s="173"/>
      <c r="J45" s="173"/>
      <c r="K45" s="173"/>
    </row>
    <row r="51" spans="3:4" ht="12.75">
      <c r="C51" s="2" t="s">
        <v>291</v>
      </c>
      <c r="D51" s="1"/>
    </row>
  </sheetData>
  <sheetProtection/>
  <mergeCells count="9">
    <mergeCell ref="B44:K44"/>
    <mergeCell ref="B45:K45"/>
    <mergeCell ref="B42:C42"/>
    <mergeCell ref="B2:K2"/>
    <mergeCell ref="B3:B4"/>
    <mergeCell ref="C3:C4"/>
    <mergeCell ref="D4:H4"/>
    <mergeCell ref="I4:K4"/>
    <mergeCell ref="B43:K43"/>
  </mergeCells>
  <printOptions/>
  <pageMargins left="0.75" right="0.75" top="1" bottom="1" header="0" footer="0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K16"/>
  <sheetViews>
    <sheetView zoomScalePageLayoutView="0" workbookViewId="0" topLeftCell="A1">
      <selection activeCell="H8" sqref="H8"/>
    </sheetView>
  </sheetViews>
  <sheetFormatPr defaultColWidth="11.421875" defaultRowHeight="12.75"/>
  <cols>
    <col min="1" max="1" width="4.421875" style="0" customWidth="1"/>
    <col min="2" max="2" width="7.140625" style="0" customWidth="1"/>
    <col min="3" max="3" width="37.00390625" style="2" customWidth="1"/>
    <col min="4" max="4" width="12.28125" style="0" bestFit="1" customWidth="1"/>
    <col min="5" max="6" width="13.140625" style="0" bestFit="1" customWidth="1"/>
    <col min="7" max="8" width="12.7109375" style="0" bestFit="1" customWidth="1"/>
    <col min="9" max="9" width="11.00390625" style="0" customWidth="1"/>
    <col min="10" max="11" width="11.140625" style="0" bestFit="1" customWidth="1"/>
  </cols>
  <sheetData>
    <row r="1" ht="13.5" thickBot="1"/>
    <row r="2" spans="2:11" ht="13.5" thickBot="1">
      <c r="B2" s="170" t="s">
        <v>158</v>
      </c>
      <c r="C2" s="171"/>
      <c r="D2" s="171"/>
      <c r="E2" s="171"/>
      <c r="F2" s="171"/>
      <c r="G2" s="171"/>
      <c r="H2" s="171"/>
      <c r="I2" s="171"/>
      <c r="J2" s="171"/>
      <c r="K2" s="172"/>
    </row>
    <row r="3" spans="2:11" ht="36.75" thickBot="1">
      <c r="B3" s="201" t="s">
        <v>618</v>
      </c>
      <c r="C3" s="201" t="s">
        <v>38</v>
      </c>
      <c r="D3" s="131" t="s">
        <v>845</v>
      </c>
      <c r="E3" s="53" t="s">
        <v>846</v>
      </c>
      <c r="F3" s="53" t="s">
        <v>847</v>
      </c>
      <c r="G3" s="53" t="s">
        <v>844</v>
      </c>
      <c r="H3" s="53" t="s">
        <v>469</v>
      </c>
      <c r="I3" s="104" t="s">
        <v>34</v>
      </c>
      <c r="J3" s="53" t="s">
        <v>35</v>
      </c>
      <c r="K3" s="53" t="s">
        <v>36</v>
      </c>
    </row>
    <row r="4" spans="2:11" ht="13.5" thickBot="1">
      <c r="B4" s="198"/>
      <c r="C4" s="198"/>
      <c r="D4" s="190" t="s">
        <v>32</v>
      </c>
      <c r="E4" s="191"/>
      <c r="F4" s="191"/>
      <c r="G4" s="191"/>
      <c r="H4" s="192"/>
      <c r="I4" s="190" t="s">
        <v>33</v>
      </c>
      <c r="J4" s="191"/>
      <c r="K4" s="192"/>
    </row>
    <row r="5" spans="2:11" ht="12.75">
      <c r="B5" s="14">
        <v>100</v>
      </c>
      <c r="C5" s="6" t="s">
        <v>980</v>
      </c>
      <c r="D5" s="17">
        <v>139588159</v>
      </c>
      <c r="E5" s="17">
        <v>135763801</v>
      </c>
      <c r="F5" s="17">
        <v>218084021</v>
      </c>
      <c r="G5" s="30">
        <v>190267354</v>
      </c>
      <c r="H5" s="30">
        <v>251139522</v>
      </c>
      <c r="I5" s="95">
        <f>((F5/D5)-1)*100</f>
        <v>56.233897317894986</v>
      </c>
      <c r="J5" s="139">
        <f>((H5/F5)-1)*100</f>
        <v>15.157231991792752</v>
      </c>
      <c r="K5" s="140">
        <f>((H5/G5)-1)*100</f>
        <v>31.99296501490214</v>
      </c>
    </row>
    <row r="6" spans="2:11" ht="12.75">
      <c r="B6" s="15">
        <v>200</v>
      </c>
      <c r="C6" s="5" t="s">
        <v>981</v>
      </c>
      <c r="D6" s="19">
        <v>377183652</v>
      </c>
      <c r="E6" s="19">
        <v>394472889</v>
      </c>
      <c r="F6" s="19">
        <v>511906915</v>
      </c>
      <c r="G6" s="31">
        <v>522986359</v>
      </c>
      <c r="H6" s="31">
        <v>600385895</v>
      </c>
      <c r="I6" s="96">
        <f>((F6/D6)-1)*100</f>
        <v>35.71821373636841</v>
      </c>
      <c r="J6" s="141">
        <f>((H6/F6)-1)*100</f>
        <v>17.284193162344753</v>
      </c>
      <c r="K6" s="142">
        <f>((H6/G6)-1)*100</f>
        <v>14.799532467346822</v>
      </c>
    </row>
    <row r="7" spans="2:11" ht="12.75">
      <c r="B7" s="15">
        <v>300</v>
      </c>
      <c r="C7" s="5" t="s">
        <v>365</v>
      </c>
      <c r="D7" s="19">
        <v>58360289</v>
      </c>
      <c r="E7" s="19">
        <v>63763310</v>
      </c>
      <c r="F7" s="19">
        <v>64009064</v>
      </c>
      <c r="G7" s="31">
        <v>76964987</v>
      </c>
      <c r="H7" s="31">
        <v>73393283</v>
      </c>
      <c r="I7" s="96">
        <f>((F7/D7)-1)*100</f>
        <v>9.679141582043904</v>
      </c>
      <c r="J7" s="141">
        <f>((H7/F7)-1)*100</f>
        <v>14.660765856535573</v>
      </c>
      <c r="K7" s="142">
        <f>((H7/G7)-1)*100</f>
        <v>-4.640686809964645</v>
      </c>
    </row>
    <row r="8" spans="2:11" ht="13.5" thickBot="1">
      <c r="B8" s="177" t="s">
        <v>616</v>
      </c>
      <c r="C8" s="178"/>
      <c r="D8" s="21">
        <f>SUM(D5:D7)</f>
        <v>575132100</v>
      </c>
      <c r="E8" s="21">
        <f>SUM(E5:E7)</f>
        <v>594000000</v>
      </c>
      <c r="F8" s="21">
        <f>SUM(F5:F7)</f>
        <v>794000000</v>
      </c>
      <c r="G8" s="21">
        <f>SUM(G5:G7)</f>
        <v>790218700</v>
      </c>
      <c r="H8" s="21">
        <f>SUM(H5:H7)</f>
        <v>924918700</v>
      </c>
      <c r="I8" s="97">
        <f>((F8/D8)-1)*100</f>
        <v>38.0552398309884</v>
      </c>
      <c r="J8" s="129">
        <f>((H8/F8)-1)*100</f>
        <v>16.488501259445854</v>
      </c>
      <c r="K8" s="130">
        <f>((H8/G8)-1)*100</f>
        <v>17.045913998238717</v>
      </c>
    </row>
    <row r="9" spans="2:11" ht="22.5" customHeight="1">
      <c r="B9" s="176" t="s">
        <v>617</v>
      </c>
      <c r="C9" s="176"/>
      <c r="D9" s="176"/>
      <c r="E9" s="176"/>
      <c r="F9" s="176"/>
      <c r="G9" s="176"/>
      <c r="H9" s="176"/>
      <c r="I9" s="176"/>
      <c r="J9" s="176"/>
      <c r="K9" s="176"/>
    </row>
    <row r="10" spans="2:11" ht="12.75">
      <c r="B10" s="186" t="s">
        <v>848</v>
      </c>
      <c r="C10" s="186"/>
      <c r="D10" s="186"/>
      <c r="E10" s="186"/>
      <c r="F10" s="186"/>
      <c r="G10" s="186"/>
      <c r="H10" s="186"/>
      <c r="I10" s="186"/>
      <c r="J10" s="186"/>
      <c r="K10" s="186"/>
    </row>
    <row r="11" spans="2:11" ht="12.75">
      <c r="B11" s="186" t="s">
        <v>1006</v>
      </c>
      <c r="C11" s="186"/>
      <c r="D11" s="186"/>
      <c r="E11" s="186"/>
      <c r="F11" s="186"/>
      <c r="G11" s="186"/>
      <c r="H11" s="186"/>
      <c r="I11" s="186"/>
      <c r="J11" s="186"/>
      <c r="K11" s="186"/>
    </row>
    <row r="14" ht="12.75">
      <c r="C14" s="2" t="s">
        <v>291</v>
      </c>
    </row>
    <row r="16" ht="12.75">
      <c r="C16" s="2" t="s">
        <v>291</v>
      </c>
    </row>
  </sheetData>
  <sheetProtection/>
  <mergeCells count="9">
    <mergeCell ref="B10:K10"/>
    <mergeCell ref="B11:K11"/>
    <mergeCell ref="B8:C8"/>
    <mergeCell ref="B2:K2"/>
    <mergeCell ref="B3:B4"/>
    <mergeCell ref="C3:C4"/>
    <mergeCell ref="D4:H4"/>
    <mergeCell ref="I4:K4"/>
    <mergeCell ref="B9:K9"/>
  </mergeCells>
  <printOptions/>
  <pageMargins left="0.75" right="0.75" top="1" bottom="1" header="0" footer="0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K51"/>
  <sheetViews>
    <sheetView zoomScalePageLayoutView="0" workbookViewId="0" topLeftCell="B31">
      <selection activeCell="H40" sqref="H40"/>
    </sheetView>
  </sheetViews>
  <sheetFormatPr defaultColWidth="11.421875" defaultRowHeight="12.75"/>
  <cols>
    <col min="1" max="1" width="4.8515625" style="0" customWidth="1"/>
    <col min="2" max="2" width="7.140625" style="0" customWidth="1"/>
    <col min="3" max="3" width="54.8515625" style="2" bestFit="1" customWidth="1"/>
    <col min="4" max="4" width="13.28125" style="0" bestFit="1" customWidth="1"/>
    <col min="5" max="5" width="12.28125" style="0" bestFit="1" customWidth="1"/>
    <col min="6" max="6" width="13.7109375" style="0" bestFit="1" customWidth="1"/>
    <col min="7" max="8" width="14.421875" style="0" bestFit="1" customWidth="1"/>
    <col min="9" max="9" width="11.140625" style="0" customWidth="1"/>
    <col min="10" max="11" width="11.140625" style="0" bestFit="1" customWidth="1"/>
  </cols>
  <sheetData>
    <row r="1" ht="13.5" thickBot="1"/>
    <row r="2" spans="2:11" ht="13.5" thickBot="1">
      <c r="B2" s="170" t="s">
        <v>159</v>
      </c>
      <c r="C2" s="171"/>
      <c r="D2" s="171"/>
      <c r="E2" s="171"/>
      <c r="F2" s="171"/>
      <c r="G2" s="171"/>
      <c r="H2" s="171"/>
      <c r="I2" s="171"/>
      <c r="J2" s="171"/>
      <c r="K2" s="172"/>
    </row>
    <row r="3" spans="2:11" ht="36.75" thickBot="1">
      <c r="B3" s="201" t="s">
        <v>618</v>
      </c>
      <c r="C3" s="201" t="s">
        <v>38</v>
      </c>
      <c r="D3" s="131" t="s">
        <v>845</v>
      </c>
      <c r="E3" s="53" t="s">
        <v>846</v>
      </c>
      <c r="F3" s="53" t="s">
        <v>847</v>
      </c>
      <c r="G3" s="53" t="s">
        <v>844</v>
      </c>
      <c r="H3" s="53" t="s">
        <v>469</v>
      </c>
      <c r="I3" s="104" t="s">
        <v>34</v>
      </c>
      <c r="J3" s="53" t="s">
        <v>35</v>
      </c>
      <c r="K3" s="53" t="s">
        <v>36</v>
      </c>
    </row>
    <row r="4" spans="2:11" ht="13.5" thickBot="1">
      <c r="B4" s="198"/>
      <c r="C4" s="198"/>
      <c r="D4" s="190" t="s">
        <v>32</v>
      </c>
      <c r="E4" s="191"/>
      <c r="F4" s="191"/>
      <c r="G4" s="191"/>
      <c r="H4" s="192"/>
      <c r="I4" s="190" t="s">
        <v>33</v>
      </c>
      <c r="J4" s="191"/>
      <c r="K4" s="192"/>
    </row>
    <row r="5" spans="2:11" ht="24">
      <c r="B5" s="14">
        <v>110</v>
      </c>
      <c r="C5" s="6" t="s">
        <v>982</v>
      </c>
      <c r="D5" s="17">
        <v>479611732</v>
      </c>
      <c r="E5" s="17">
        <v>412691924</v>
      </c>
      <c r="F5" s="17">
        <v>426518646</v>
      </c>
      <c r="G5" s="30">
        <v>642905509</v>
      </c>
      <c r="H5" s="30">
        <v>602613545</v>
      </c>
      <c r="I5" s="139">
        <f>((F5/D5)-1)*100</f>
        <v>-11.070014025428387</v>
      </c>
      <c r="J5" s="139">
        <f>((H5/F5)-1)*100</f>
        <v>41.286565230257246</v>
      </c>
      <c r="K5" s="140">
        <f>((H5/G5)-1)*100</f>
        <v>-6.267167326450773</v>
      </c>
    </row>
    <row r="6" spans="2:11" ht="12.75">
      <c r="B6" s="15">
        <v>111</v>
      </c>
      <c r="C6" s="5" t="s">
        <v>939</v>
      </c>
      <c r="D6" s="19">
        <v>18588616</v>
      </c>
      <c r="E6" s="19">
        <v>17107037</v>
      </c>
      <c r="F6" s="19">
        <v>17571473</v>
      </c>
      <c r="G6" s="31">
        <v>21260826</v>
      </c>
      <c r="H6" s="31">
        <v>19253106</v>
      </c>
      <c r="I6" s="141">
        <f aca="true" t="shared" si="0" ref="I6:I40">((F6/D6)-1)*100</f>
        <v>-5.471859766213905</v>
      </c>
      <c r="J6" s="141">
        <f aca="true" t="shared" si="1" ref="J6:J40">((H6/F6)-1)*100</f>
        <v>9.570244907754756</v>
      </c>
      <c r="K6" s="142">
        <f aca="true" t="shared" si="2" ref="K6:K40">((H6/G6)-1)*100</f>
        <v>-9.443283153721305</v>
      </c>
    </row>
    <row r="7" spans="2:11" ht="14.25" customHeight="1">
      <c r="B7" s="15">
        <v>112</v>
      </c>
      <c r="C7" s="5" t="s">
        <v>983</v>
      </c>
      <c r="D7" s="19">
        <v>19159573</v>
      </c>
      <c r="E7" s="19">
        <v>17255573</v>
      </c>
      <c r="F7" s="19">
        <v>17786742</v>
      </c>
      <c r="G7" s="31">
        <v>21411082</v>
      </c>
      <c r="H7" s="31">
        <v>19411404</v>
      </c>
      <c r="I7" s="141">
        <f t="shared" si="0"/>
        <v>-7.165248411329417</v>
      </c>
      <c r="J7" s="141">
        <f t="shared" si="1"/>
        <v>9.134117985182444</v>
      </c>
      <c r="K7" s="142">
        <f t="shared" si="2"/>
        <v>-9.339453279381205</v>
      </c>
    </row>
    <row r="8" spans="2:11" ht="13.5" customHeight="1">
      <c r="B8" s="15">
        <v>113</v>
      </c>
      <c r="C8" s="5" t="s">
        <v>940</v>
      </c>
      <c r="D8" s="19">
        <v>18788540</v>
      </c>
      <c r="E8" s="19">
        <v>17262117</v>
      </c>
      <c r="F8" s="19">
        <v>17874569</v>
      </c>
      <c r="G8" s="31">
        <v>21595532</v>
      </c>
      <c r="H8" s="31">
        <v>19587812</v>
      </c>
      <c r="I8" s="141">
        <f t="shared" si="0"/>
        <v>-4.864513155359596</v>
      </c>
      <c r="J8" s="141">
        <f t="shared" si="1"/>
        <v>9.584807331578183</v>
      </c>
      <c r="K8" s="142">
        <f t="shared" si="2"/>
        <v>-9.296923085756815</v>
      </c>
    </row>
    <row r="9" spans="2:11" ht="15.75" customHeight="1">
      <c r="B9" s="15">
        <v>114</v>
      </c>
      <c r="C9" s="5" t="s">
        <v>984</v>
      </c>
      <c r="D9" s="19">
        <v>17687678</v>
      </c>
      <c r="E9" s="19">
        <v>16156828</v>
      </c>
      <c r="F9" s="19">
        <v>16314123</v>
      </c>
      <c r="G9" s="31">
        <v>19869251</v>
      </c>
      <c r="H9" s="31">
        <v>17899909</v>
      </c>
      <c r="I9" s="141">
        <f t="shared" si="0"/>
        <v>-7.765603828834966</v>
      </c>
      <c r="J9" s="141">
        <f t="shared" si="1"/>
        <v>9.720326369980171</v>
      </c>
      <c r="K9" s="142">
        <f t="shared" si="2"/>
        <v>-9.911505974734524</v>
      </c>
    </row>
    <row r="10" spans="2:11" ht="12.75">
      <c r="B10" s="15">
        <v>115</v>
      </c>
      <c r="C10" s="5" t="s">
        <v>985</v>
      </c>
      <c r="D10" s="19">
        <v>18217281</v>
      </c>
      <c r="E10" s="19">
        <v>16749893</v>
      </c>
      <c r="F10" s="19">
        <v>16988697</v>
      </c>
      <c r="G10" s="31">
        <v>21113529</v>
      </c>
      <c r="H10" s="31">
        <v>19099742</v>
      </c>
      <c r="I10" s="141">
        <f t="shared" si="0"/>
        <v>-6.744058018317878</v>
      </c>
      <c r="J10" s="141">
        <f t="shared" si="1"/>
        <v>12.426173708319133</v>
      </c>
      <c r="K10" s="142">
        <f t="shared" si="2"/>
        <v>-9.53789866203798</v>
      </c>
    </row>
    <row r="11" spans="2:11" ht="12.75">
      <c r="B11" s="15">
        <v>116</v>
      </c>
      <c r="C11" s="5" t="s">
        <v>938</v>
      </c>
      <c r="D11" s="19">
        <v>18441690</v>
      </c>
      <c r="E11" s="19">
        <v>16838617</v>
      </c>
      <c r="F11" s="19">
        <v>17246999</v>
      </c>
      <c r="G11" s="31">
        <v>21121465</v>
      </c>
      <c r="H11" s="31">
        <v>19146056</v>
      </c>
      <c r="I11" s="141">
        <f t="shared" si="0"/>
        <v>-6.478207799827452</v>
      </c>
      <c r="J11" s="141">
        <f t="shared" si="1"/>
        <v>11.010941671649665</v>
      </c>
      <c r="K11" s="142">
        <f t="shared" si="2"/>
        <v>-9.352613561606638</v>
      </c>
    </row>
    <row r="12" spans="2:11" ht="12.75">
      <c r="B12" s="15">
        <v>118</v>
      </c>
      <c r="C12" s="5" t="s">
        <v>941</v>
      </c>
      <c r="D12" s="19">
        <v>18143679</v>
      </c>
      <c r="E12" s="19">
        <v>16831462</v>
      </c>
      <c r="F12" s="19">
        <v>17253573</v>
      </c>
      <c r="G12" s="31">
        <v>20620819</v>
      </c>
      <c r="H12" s="31">
        <v>18619166</v>
      </c>
      <c r="I12" s="141">
        <f t="shared" si="0"/>
        <v>-4.90587383077048</v>
      </c>
      <c r="J12" s="141">
        <f t="shared" si="1"/>
        <v>7.91484175480639</v>
      </c>
      <c r="K12" s="142">
        <f t="shared" si="2"/>
        <v>-9.706951988667377</v>
      </c>
    </row>
    <row r="13" spans="2:11" ht="12.75">
      <c r="B13" s="15">
        <v>119</v>
      </c>
      <c r="C13" s="5" t="s">
        <v>986</v>
      </c>
      <c r="D13" s="19">
        <v>19838081</v>
      </c>
      <c r="E13" s="19">
        <v>17915972</v>
      </c>
      <c r="F13" s="19">
        <v>18708881</v>
      </c>
      <c r="G13" s="31">
        <v>22928799</v>
      </c>
      <c r="H13" s="31">
        <v>20921985</v>
      </c>
      <c r="I13" s="141">
        <f t="shared" si="0"/>
        <v>-5.692082817889488</v>
      </c>
      <c r="J13" s="141">
        <f t="shared" si="1"/>
        <v>11.829162845174967</v>
      </c>
      <c r="K13" s="142">
        <f t="shared" si="2"/>
        <v>-8.752372943737697</v>
      </c>
    </row>
    <row r="14" spans="2:11" ht="12.75">
      <c r="B14" s="15">
        <v>120</v>
      </c>
      <c r="C14" s="5" t="s">
        <v>987</v>
      </c>
      <c r="D14" s="19">
        <v>20408496</v>
      </c>
      <c r="E14" s="19">
        <v>18599673</v>
      </c>
      <c r="F14" s="19">
        <v>19395980</v>
      </c>
      <c r="G14" s="31">
        <v>23946463</v>
      </c>
      <c r="H14" s="31">
        <v>21926662</v>
      </c>
      <c r="I14" s="141">
        <f t="shared" si="0"/>
        <v>-4.961247511820566</v>
      </c>
      <c r="J14" s="141">
        <f t="shared" si="1"/>
        <v>13.047456225465282</v>
      </c>
      <c r="K14" s="142">
        <f t="shared" si="2"/>
        <v>-8.434652750178595</v>
      </c>
    </row>
    <row r="15" spans="2:11" ht="25.5" customHeight="1">
      <c r="B15" s="15">
        <v>121</v>
      </c>
      <c r="C15" s="5" t="s">
        <v>942</v>
      </c>
      <c r="D15" s="19">
        <v>20414136</v>
      </c>
      <c r="E15" s="19">
        <v>18400426</v>
      </c>
      <c r="F15" s="19">
        <v>19362329</v>
      </c>
      <c r="G15" s="31">
        <v>23134244</v>
      </c>
      <c r="H15" s="31">
        <v>21102108</v>
      </c>
      <c r="I15" s="141">
        <f t="shared" si="0"/>
        <v>-5.15234639369504</v>
      </c>
      <c r="J15" s="141">
        <f t="shared" si="1"/>
        <v>8.985380839257505</v>
      </c>
      <c r="K15" s="142">
        <f t="shared" si="2"/>
        <v>-8.784103772744857</v>
      </c>
    </row>
    <row r="16" spans="2:11" ht="24">
      <c r="B16" s="15">
        <v>122</v>
      </c>
      <c r="C16" s="5" t="s">
        <v>943</v>
      </c>
      <c r="D16" s="19"/>
      <c r="E16" s="19">
        <v>19505940</v>
      </c>
      <c r="F16" s="19">
        <v>20606331</v>
      </c>
      <c r="G16" s="31">
        <v>24484524</v>
      </c>
      <c r="H16" s="31">
        <v>22438280</v>
      </c>
      <c r="I16" s="141" t="e">
        <f t="shared" si="0"/>
        <v>#DIV/0!</v>
      </c>
      <c r="J16" s="141">
        <f t="shared" si="1"/>
        <v>8.890224077250819</v>
      </c>
      <c r="K16" s="142">
        <f t="shared" si="2"/>
        <v>-8.35729540831588</v>
      </c>
    </row>
    <row r="17" spans="2:11" ht="24" customHeight="1">
      <c r="B17" s="15">
        <v>201</v>
      </c>
      <c r="C17" s="5" t="s">
        <v>944</v>
      </c>
      <c r="D17" s="19">
        <v>19443680</v>
      </c>
      <c r="E17" s="19">
        <v>17703148</v>
      </c>
      <c r="F17" s="19">
        <v>18671335</v>
      </c>
      <c r="G17" s="31">
        <v>22291316</v>
      </c>
      <c r="H17" s="31">
        <v>20329798</v>
      </c>
      <c r="I17" s="141">
        <f t="shared" si="0"/>
        <v>-3.9722161648412246</v>
      </c>
      <c r="J17" s="141">
        <f t="shared" si="1"/>
        <v>8.882401820758922</v>
      </c>
      <c r="K17" s="142">
        <f t="shared" si="2"/>
        <v>-8.799471507200385</v>
      </c>
    </row>
    <row r="18" spans="2:11" ht="12.75">
      <c r="B18" s="15">
        <v>202</v>
      </c>
      <c r="C18" s="5" t="s">
        <v>988</v>
      </c>
      <c r="D18" s="19">
        <v>17679698</v>
      </c>
      <c r="E18" s="19">
        <v>16716698</v>
      </c>
      <c r="F18" s="19">
        <v>16856209</v>
      </c>
      <c r="G18" s="31">
        <v>20730150</v>
      </c>
      <c r="H18" s="31">
        <v>18728498</v>
      </c>
      <c r="I18" s="141">
        <f t="shared" si="0"/>
        <v>-4.657822775027043</v>
      </c>
      <c r="J18" s="141">
        <f t="shared" si="1"/>
        <v>11.107414484478696</v>
      </c>
      <c r="K18" s="142">
        <f t="shared" si="2"/>
        <v>-9.655752611534407</v>
      </c>
    </row>
    <row r="19" spans="2:11" ht="12.75">
      <c r="B19" s="15">
        <v>203</v>
      </c>
      <c r="C19" s="5" t="s">
        <v>945</v>
      </c>
      <c r="D19" s="19">
        <v>18154107</v>
      </c>
      <c r="E19" s="19">
        <v>16575082</v>
      </c>
      <c r="F19" s="19">
        <v>17188855</v>
      </c>
      <c r="G19" s="31">
        <v>20781544</v>
      </c>
      <c r="H19" s="31">
        <v>18844513</v>
      </c>
      <c r="I19" s="141">
        <f t="shared" si="0"/>
        <v>-5.316989703762354</v>
      </c>
      <c r="J19" s="141">
        <f t="shared" si="1"/>
        <v>9.632159908266136</v>
      </c>
      <c r="K19" s="142">
        <f t="shared" si="2"/>
        <v>-9.32091956208836</v>
      </c>
    </row>
    <row r="20" spans="2:11" ht="12.75">
      <c r="B20" s="15">
        <v>204</v>
      </c>
      <c r="C20" s="5" t="s">
        <v>989</v>
      </c>
      <c r="D20" s="19">
        <v>21759938</v>
      </c>
      <c r="E20" s="19">
        <v>18910333</v>
      </c>
      <c r="F20" s="19">
        <v>20463617</v>
      </c>
      <c r="G20" s="31">
        <v>24558525</v>
      </c>
      <c r="H20" s="31">
        <v>22551712</v>
      </c>
      <c r="I20" s="141">
        <f t="shared" si="0"/>
        <v>-5.957374510901636</v>
      </c>
      <c r="J20" s="141">
        <f t="shared" si="1"/>
        <v>10.203939020164432</v>
      </c>
      <c r="K20" s="142">
        <f t="shared" si="2"/>
        <v>-8.171553462595982</v>
      </c>
    </row>
    <row r="21" spans="2:11" ht="17.25" customHeight="1">
      <c r="B21" s="15">
        <v>205</v>
      </c>
      <c r="C21" s="5" t="s">
        <v>990</v>
      </c>
      <c r="D21" s="19">
        <v>17333710</v>
      </c>
      <c r="E21" s="19">
        <v>16168292</v>
      </c>
      <c r="F21" s="19">
        <v>16315789</v>
      </c>
      <c r="G21" s="31">
        <v>19845005</v>
      </c>
      <c r="H21" s="31">
        <v>17875664</v>
      </c>
      <c r="I21" s="141">
        <f t="shared" si="0"/>
        <v>-5.872493540044221</v>
      </c>
      <c r="J21" s="141">
        <f t="shared" si="1"/>
        <v>9.560524471111997</v>
      </c>
      <c r="K21" s="142">
        <f t="shared" si="2"/>
        <v>-9.923610500476066</v>
      </c>
    </row>
    <row r="22" spans="2:11" ht="12.75">
      <c r="B22" s="15">
        <v>206</v>
      </c>
      <c r="C22" s="5" t="s">
        <v>991</v>
      </c>
      <c r="D22" s="19">
        <v>18248390</v>
      </c>
      <c r="E22" s="19">
        <v>16492592</v>
      </c>
      <c r="F22" s="19">
        <v>16831099</v>
      </c>
      <c r="G22" s="31">
        <v>20471079</v>
      </c>
      <c r="H22" s="31">
        <v>18468938</v>
      </c>
      <c r="I22" s="141">
        <f t="shared" si="0"/>
        <v>-7.766663250840211</v>
      </c>
      <c r="J22" s="141">
        <f t="shared" si="1"/>
        <v>9.731028259057828</v>
      </c>
      <c r="K22" s="142">
        <f t="shared" si="2"/>
        <v>-9.780339375369518</v>
      </c>
    </row>
    <row r="23" spans="2:11" ht="12.75">
      <c r="B23" s="15">
        <v>207</v>
      </c>
      <c r="C23" s="5" t="s">
        <v>946</v>
      </c>
      <c r="D23" s="19">
        <v>18353302</v>
      </c>
      <c r="E23" s="19">
        <v>16707456</v>
      </c>
      <c r="F23" s="19">
        <v>17061262</v>
      </c>
      <c r="G23" s="31">
        <v>20991654</v>
      </c>
      <c r="H23" s="31">
        <v>19022313</v>
      </c>
      <c r="I23" s="141">
        <f t="shared" si="0"/>
        <v>-7.0398231337336465</v>
      </c>
      <c r="J23" s="141">
        <f t="shared" si="1"/>
        <v>11.494173174293909</v>
      </c>
      <c r="K23" s="142">
        <f t="shared" si="2"/>
        <v>-9.381542778858687</v>
      </c>
    </row>
    <row r="24" spans="2:11" ht="27.75" customHeight="1">
      <c r="B24" s="15">
        <v>208</v>
      </c>
      <c r="C24" s="5" t="s">
        <v>832</v>
      </c>
      <c r="D24" s="19"/>
      <c r="E24" s="19">
        <v>17770907</v>
      </c>
      <c r="F24" s="19">
        <v>18194257</v>
      </c>
      <c r="G24" s="31">
        <v>22020622</v>
      </c>
      <c r="H24" s="31">
        <v>19979455</v>
      </c>
      <c r="I24" s="141" t="e">
        <f t="shared" si="0"/>
        <v>#DIV/0!</v>
      </c>
      <c r="J24" s="141">
        <f t="shared" si="1"/>
        <v>9.811876351971938</v>
      </c>
      <c r="K24" s="142">
        <f t="shared" si="2"/>
        <v>-9.26934307305216</v>
      </c>
    </row>
    <row r="25" spans="2:11" ht="12.75">
      <c r="B25" s="15">
        <v>301</v>
      </c>
      <c r="C25" s="5" t="s">
        <v>992</v>
      </c>
      <c r="D25" s="19">
        <v>19656648</v>
      </c>
      <c r="E25" s="19">
        <v>17684954</v>
      </c>
      <c r="F25" s="19">
        <v>18542019</v>
      </c>
      <c r="G25" s="31">
        <v>22663335</v>
      </c>
      <c r="H25" s="31">
        <v>20661683</v>
      </c>
      <c r="I25" s="141">
        <f t="shared" si="0"/>
        <v>-5.670493768825691</v>
      </c>
      <c r="J25" s="141">
        <f t="shared" si="1"/>
        <v>11.43167850275637</v>
      </c>
      <c r="K25" s="142">
        <f t="shared" si="2"/>
        <v>-8.83211583820298</v>
      </c>
    </row>
    <row r="26" spans="2:11" ht="12.75">
      <c r="B26" s="15">
        <v>302</v>
      </c>
      <c r="C26" s="5" t="s">
        <v>993</v>
      </c>
      <c r="D26" s="19">
        <v>18633517</v>
      </c>
      <c r="E26" s="19">
        <v>16890957</v>
      </c>
      <c r="F26" s="19">
        <v>17383229</v>
      </c>
      <c r="G26" s="31">
        <v>21368469</v>
      </c>
      <c r="H26" s="31">
        <v>19366817</v>
      </c>
      <c r="I26" s="141">
        <f t="shared" si="0"/>
        <v>-6.709887349768695</v>
      </c>
      <c r="J26" s="141">
        <f t="shared" si="1"/>
        <v>11.410929465406006</v>
      </c>
      <c r="K26" s="142">
        <f t="shared" si="2"/>
        <v>-9.367315927032493</v>
      </c>
    </row>
    <row r="27" spans="2:11" ht="12.75">
      <c r="B27" s="15">
        <v>303</v>
      </c>
      <c r="C27" s="5" t="s">
        <v>994</v>
      </c>
      <c r="D27" s="19">
        <v>19250588</v>
      </c>
      <c r="E27" s="19">
        <v>17349933</v>
      </c>
      <c r="F27" s="19">
        <v>17616579</v>
      </c>
      <c r="G27" s="31">
        <v>21806139</v>
      </c>
      <c r="H27" s="31">
        <v>19798420</v>
      </c>
      <c r="I27" s="141">
        <f t="shared" si="0"/>
        <v>-8.488099168711106</v>
      </c>
      <c r="J27" s="141">
        <f t="shared" si="1"/>
        <v>12.385157186307282</v>
      </c>
      <c r="K27" s="142">
        <f t="shared" si="2"/>
        <v>-9.207127405727356</v>
      </c>
    </row>
    <row r="28" spans="2:11" ht="24">
      <c r="B28" s="15">
        <v>304</v>
      </c>
      <c r="C28" s="5" t="s">
        <v>995</v>
      </c>
      <c r="D28" s="19">
        <v>18480393</v>
      </c>
      <c r="E28" s="19">
        <v>16661998</v>
      </c>
      <c r="F28" s="19">
        <v>17198871</v>
      </c>
      <c r="G28" s="31">
        <v>20653996</v>
      </c>
      <c r="H28" s="31">
        <v>18684165</v>
      </c>
      <c r="I28" s="141">
        <f t="shared" si="0"/>
        <v>-6.934495386542916</v>
      </c>
      <c r="J28" s="141">
        <f t="shared" si="1"/>
        <v>8.635997095390735</v>
      </c>
      <c r="K28" s="142">
        <f t="shared" si="2"/>
        <v>-9.537287602844502</v>
      </c>
    </row>
    <row r="29" spans="2:11" ht="24">
      <c r="B29" s="15">
        <v>305</v>
      </c>
      <c r="C29" s="5" t="s">
        <v>947</v>
      </c>
      <c r="D29" s="19">
        <v>19451524</v>
      </c>
      <c r="E29" s="19">
        <v>18049747</v>
      </c>
      <c r="F29" s="19">
        <v>19013205</v>
      </c>
      <c r="G29" s="31">
        <v>22740393</v>
      </c>
      <c r="H29" s="31">
        <v>20746564</v>
      </c>
      <c r="I29" s="141">
        <f t="shared" si="0"/>
        <v>-2.2533915594479925</v>
      </c>
      <c r="J29" s="141">
        <f t="shared" si="1"/>
        <v>9.11660606404865</v>
      </c>
      <c r="K29" s="142">
        <f t="shared" si="2"/>
        <v>-8.767786027268743</v>
      </c>
    </row>
    <row r="30" spans="2:11" ht="17.25" customHeight="1">
      <c r="B30" s="15">
        <v>306</v>
      </c>
      <c r="C30" s="5" t="s">
        <v>996</v>
      </c>
      <c r="D30" s="19">
        <v>19574482</v>
      </c>
      <c r="E30" s="19">
        <v>17567236</v>
      </c>
      <c r="F30" s="19">
        <v>18421576</v>
      </c>
      <c r="G30" s="31">
        <v>22403820</v>
      </c>
      <c r="H30" s="31">
        <v>20401679</v>
      </c>
      <c r="I30" s="141">
        <f t="shared" si="0"/>
        <v>-5.889841682656016</v>
      </c>
      <c r="J30" s="141">
        <f t="shared" si="1"/>
        <v>10.748825181949684</v>
      </c>
      <c r="K30" s="142">
        <f t="shared" si="2"/>
        <v>-8.936605453891344</v>
      </c>
    </row>
    <row r="31" spans="2:11" ht="24">
      <c r="B31" s="15">
        <v>307</v>
      </c>
      <c r="C31" s="5" t="s">
        <v>997</v>
      </c>
      <c r="D31" s="19">
        <v>18819317</v>
      </c>
      <c r="E31" s="19">
        <v>17178342</v>
      </c>
      <c r="F31" s="19">
        <v>17728352</v>
      </c>
      <c r="G31" s="31">
        <v>21508831</v>
      </c>
      <c r="H31" s="31">
        <v>19502018</v>
      </c>
      <c r="I31" s="141">
        <f t="shared" si="0"/>
        <v>-5.7970488514540675</v>
      </c>
      <c r="J31" s="141">
        <f t="shared" si="1"/>
        <v>10.004686278792295</v>
      </c>
      <c r="K31" s="142">
        <f t="shared" si="2"/>
        <v>-9.330181635626777</v>
      </c>
    </row>
    <row r="32" spans="2:11" ht="12.75">
      <c r="B32" s="15">
        <v>308</v>
      </c>
      <c r="C32" s="5" t="s">
        <v>998</v>
      </c>
      <c r="D32" s="19">
        <v>20384776</v>
      </c>
      <c r="E32" s="19">
        <v>17918779</v>
      </c>
      <c r="F32" s="19">
        <v>19026444</v>
      </c>
      <c r="G32" s="31">
        <v>22482882</v>
      </c>
      <c r="H32" s="31">
        <v>20476069</v>
      </c>
      <c r="I32" s="141">
        <f t="shared" si="0"/>
        <v>-6.663462968638944</v>
      </c>
      <c r="J32" s="141">
        <f t="shared" si="1"/>
        <v>7.619001217463439</v>
      </c>
      <c r="K32" s="142">
        <f t="shared" si="2"/>
        <v>-8.925959759073587</v>
      </c>
    </row>
    <row r="33" spans="2:11" ht="24">
      <c r="B33" s="15">
        <v>309</v>
      </c>
      <c r="C33" s="5" t="s">
        <v>948</v>
      </c>
      <c r="D33" s="19"/>
      <c r="E33" s="19">
        <v>17479634</v>
      </c>
      <c r="F33" s="19">
        <v>18003087</v>
      </c>
      <c r="G33" s="31">
        <v>21657651</v>
      </c>
      <c r="H33" s="31">
        <v>19610335</v>
      </c>
      <c r="I33" s="141" t="e">
        <f t="shared" si="0"/>
        <v>#DIV/0!</v>
      </c>
      <c r="J33" s="141">
        <f t="shared" si="1"/>
        <v>8.927624467959294</v>
      </c>
      <c r="K33" s="142">
        <f t="shared" si="2"/>
        <v>-9.453084270311674</v>
      </c>
    </row>
    <row r="34" spans="2:11" ht="24">
      <c r="B34" s="15">
        <v>310</v>
      </c>
      <c r="C34" s="5" t="s">
        <v>949</v>
      </c>
      <c r="D34" s="19"/>
      <c r="E34" s="19">
        <v>16987241</v>
      </c>
      <c r="F34" s="19">
        <v>17081520</v>
      </c>
      <c r="G34" s="31">
        <v>20778507</v>
      </c>
      <c r="H34" s="31">
        <v>18731191</v>
      </c>
      <c r="I34" s="141" t="e">
        <f t="shared" si="0"/>
        <v>#DIV/0!</v>
      </c>
      <c r="J34" s="141">
        <f t="shared" si="1"/>
        <v>9.657635854420455</v>
      </c>
      <c r="K34" s="142">
        <f t="shared" si="2"/>
        <v>-9.853046708312585</v>
      </c>
    </row>
    <row r="35" spans="2:11" ht="24">
      <c r="B35" s="15">
        <v>311</v>
      </c>
      <c r="C35" s="5" t="s">
        <v>950</v>
      </c>
      <c r="D35" s="19"/>
      <c r="E35" s="19">
        <v>17494901</v>
      </c>
      <c r="F35" s="19">
        <v>17838188</v>
      </c>
      <c r="G35" s="31">
        <v>21875479</v>
      </c>
      <c r="H35" s="31">
        <v>19828163</v>
      </c>
      <c r="I35" s="141" t="e">
        <f t="shared" si="0"/>
        <v>#DIV/0!</v>
      </c>
      <c r="J35" s="141">
        <f t="shared" si="1"/>
        <v>11.155701464745182</v>
      </c>
      <c r="K35" s="142">
        <f t="shared" si="2"/>
        <v>-9.358953922791812</v>
      </c>
    </row>
    <row r="36" spans="2:11" ht="12.75">
      <c r="B36" s="15">
        <v>400</v>
      </c>
      <c r="C36" s="5" t="s">
        <v>374</v>
      </c>
      <c r="D36" s="19">
        <v>3797300</v>
      </c>
      <c r="E36" s="19">
        <v>3390541</v>
      </c>
      <c r="F36" s="19">
        <v>3390541</v>
      </c>
      <c r="G36" s="31">
        <v>3988312</v>
      </c>
      <c r="H36" s="31">
        <v>3613311</v>
      </c>
      <c r="I36" s="141">
        <f t="shared" si="0"/>
        <v>-10.71179522292155</v>
      </c>
      <c r="J36" s="141">
        <f t="shared" si="1"/>
        <v>6.5703378900299425</v>
      </c>
      <c r="K36" s="142">
        <f t="shared" si="2"/>
        <v>-9.40249910237715</v>
      </c>
    </row>
    <row r="37" spans="2:11" ht="12.75">
      <c r="B37" s="15">
        <v>410</v>
      </c>
      <c r="C37" s="5" t="s">
        <v>302</v>
      </c>
      <c r="D37" s="19">
        <v>132860460</v>
      </c>
      <c r="E37" s="19">
        <v>17418243</v>
      </c>
      <c r="F37" s="19">
        <v>17418243</v>
      </c>
      <c r="G37" s="31">
        <v>19961433</v>
      </c>
      <c r="H37" s="31">
        <v>18758207</v>
      </c>
      <c r="I37" s="141">
        <f t="shared" si="0"/>
        <v>-86.88982184767386</v>
      </c>
      <c r="J37" s="141">
        <f t="shared" si="1"/>
        <v>7.6928769451660495</v>
      </c>
      <c r="K37" s="142">
        <f t="shared" si="2"/>
        <v>-6.0277536186906016</v>
      </c>
    </row>
    <row r="38" spans="2:11" ht="12.75">
      <c r="B38" s="15">
        <v>411</v>
      </c>
      <c r="C38" s="5" t="s">
        <v>743</v>
      </c>
      <c r="D38" s="19">
        <v>9397182</v>
      </c>
      <c r="E38" s="19">
        <v>13614848</v>
      </c>
      <c r="F38" s="19">
        <v>32174704</v>
      </c>
      <c r="G38" s="31">
        <v>18294504</v>
      </c>
      <c r="H38" s="31">
        <v>17419925</v>
      </c>
      <c r="I38" s="141">
        <f t="shared" si="0"/>
        <v>242.38672827662592</v>
      </c>
      <c r="J38" s="141">
        <f t="shared" si="1"/>
        <v>-45.858320872198234</v>
      </c>
      <c r="K38" s="142">
        <f t="shared" si="2"/>
        <v>-4.780555952760457</v>
      </c>
    </row>
    <row r="39" spans="2:11" ht="12.75">
      <c r="B39" s="15">
        <v>412</v>
      </c>
      <c r="C39" s="5" t="s">
        <v>739</v>
      </c>
      <c r="D39" s="19">
        <v>35931586</v>
      </c>
      <c r="E39" s="19">
        <v>13732804</v>
      </c>
      <c r="F39" s="19">
        <v>13732804</v>
      </c>
      <c r="G39" s="31">
        <v>16792011</v>
      </c>
      <c r="H39" s="31">
        <v>15338487</v>
      </c>
      <c r="I39" s="141">
        <f t="shared" si="0"/>
        <v>-61.78069067143321</v>
      </c>
      <c r="J39" s="141">
        <f t="shared" si="1"/>
        <v>11.692317169894807</v>
      </c>
      <c r="K39" s="142">
        <f t="shared" si="2"/>
        <v>-8.656044829889641</v>
      </c>
    </row>
    <row r="40" spans="2:11" ht="13.5" thickBot="1">
      <c r="B40" s="177" t="s">
        <v>616</v>
      </c>
      <c r="C40" s="178"/>
      <c r="D40" s="21">
        <f>SUM(D5:D39)</f>
        <v>1136510100</v>
      </c>
      <c r="E40" s="21">
        <f>SUM(E5:E39)</f>
        <v>981780128</v>
      </c>
      <c r="F40" s="21">
        <f>SUM(F5:F39)</f>
        <v>1031780128</v>
      </c>
      <c r="G40" s="21">
        <f>SUM(G5:G39)</f>
        <v>1355057700</v>
      </c>
      <c r="H40" s="21">
        <f>SUM(H5:H39)</f>
        <v>1250757700</v>
      </c>
      <c r="I40" s="129">
        <f t="shared" si="0"/>
        <v>-9.215049826657939</v>
      </c>
      <c r="J40" s="129">
        <f t="shared" si="1"/>
        <v>21.223278686755243</v>
      </c>
      <c r="K40" s="130">
        <f t="shared" si="2"/>
        <v>-7.69708920882114</v>
      </c>
    </row>
    <row r="41" spans="2:11" ht="24.75" customHeight="1">
      <c r="B41" s="176" t="s">
        <v>617</v>
      </c>
      <c r="C41" s="176"/>
      <c r="D41" s="176"/>
      <c r="E41" s="176"/>
      <c r="F41" s="176"/>
      <c r="G41" s="176"/>
      <c r="H41" s="176"/>
      <c r="I41" s="176"/>
      <c r="J41" s="176"/>
      <c r="K41" s="176"/>
    </row>
    <row r="42" spans="2:11" ht="12.75">
      <c r="B42" s="186" t="s">
        <v>848</v>
      </c>
      <c r="C42" s="186"/>
      <c r="D42" s="186"/>
      <c r="E42" s="186"/>
      <c r="F42" s="186"/>
      <c r="G42" s="186"/>
      <c r="H42" s="186"/>
      <c r="I42" s="186"/>
      <c r="J42" s="186"/>
      <c r="K42" s="186"/>
    </row>
    <row r="43" spans="2:11" ht="12.75">
      <c r="B43" s="186" t="s">
        <v>1006</v>
      </c>
      <c r="C43" s="186"/>
      <c r="D43" s="186"/>
      <c r="E43" s="186"/>
      <c r="F43" s="186"/>
      <c r="G43" s="186"/>
      <c r="H43" s="186"/>
      <c r="I43" s="186"/>
      <c r="J43" s="186"/>
      <c r="K43" s="186"/>
    </row>
    <row r="47" ht="12.75">
      <c r="C47" s="2" t="s">
        <v>291</v>
      </c>
    </row>
    <row r="51" ht="12.75">
      <c r="D51" t="s">
        <v>291</v>
      </c>
    </row>
  </sheetData>
  <sheetProtection/>
  <mergeCells count="9">
    <mergeCell ref="B2:K2"/>
    <mergeCell ref="B41:K41"/>
    <mergeCell ref="B42:K42"/>
    <mergeCell ref="B43:K43"/>
    <mergeCell ref="B40:C40"/>
    <mergeCell ref="B3:B4"/>
    <mergeCell ref="C3:C4"/>
    <mergeCell ref="D4:H4"/>
    <mergeCell ref="I4:K4"/>
  </mergeCells>
  <printOptions/>
  <pageMargins left="0.75" right="0.75" top="1" bottom="1" header="0" footer="0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7.140625" style="0" bestFit="1" customWidth="1"/>
    <col min="3" max="3" width="47.28125" style="2" customWidth="1"/>
    <col min="4" max="4" width="12.28125" style="0" customWidth="1"/>
    <col min="5" max="5" width="13.140625" style="0" bestFit="1" customWidth="1"/>
    <col min="6" max="7" width="12.7109375" style="0" bestFit="1" customWidth="1"/>
    <col min="8" max="8" width="13.140625" style="0" bestFit="1" customWidth="1"/>
    <col min="9" max="9" width="11.7109375" style="0" customWidth="1"/>
  </cols>
  <sheetData>
    <row r="1" ht="13.5" thickBot="1"/>
    <row r="2" spans="2:11" ht="13.5" thickBot="1">
      <c r="B2" s="170" t="s">
        <v>160</v>
      </c>
      <c r="C2" s="171"/>
      <c r="D2" s="171"/>
      <c r="E2" s="171"/>
      <c r="F2" s="171"/>
      <c r="G2" s="171"/>
      <c r="H2" s="171"/>
      <c r="I2" s="171"/>
      <c r="J2" s="171"/>
      <c r="K2" s="172"/>
    </row>
    <row r="3" spans="2:11" ht="36.75" thickBot="1">
      <c r="B3" s="201" t="s">
        <v>618</v>
      </c>
      <c r="C3" s="201" t="s">
        <v>38</v>
      </c>
      <c r="D3" s="131" t="s">
        <v>845</v>
      </c>
      <c r="E3" s="53" t="s">
        <v>846</v>
      </c>
      <c r="F3" s="53" t="s">
        <v>847</v>
      </c>
      <c r="G3" s="53" t="s">
        <v>844</v>
      </c>
      <c r="H3" s="53" t="s">
        <v>469</v>
      </c>
      <c r="I3" s="104" t="s">
        <v>34</v>
      </c>
      <c r="J3" s="53" t="s">
        <v>35</v>
      </c>
      <c r="K3" s="53" t="s">
        <v>36</v>
      </c>
    </row>
    <row r="4" spans="2:11" ht="13.5" thickBot="1">
      <c r="B4" s="198"/>
      <c r="C4" s="198"/>
      <c r="D4" s="190" t="s">
        <v>32</v>
      </c>
      <c r="E4" s="191"/>
      <c r="F4" s="191"/>
      <c r="G4" s="191"/>
      <c r="H4" s="192"/>
      <c r="I4" s="190" t="s">
        <v>33</v>
      </c>
      <c r="J4" s="191"/>
      <c r="K4" s="192"/>
    </row>
    <row r="5" spans="2:11" ht="12.75">
      <c r="B5" s="14">
        <v>100</v>
      </c>
      <c r="C5" s="6" t="s">
        <v>999</v>
      </c>
      <c r="D5" s="17">
        <v>16666972</v>
      </c>
      <c r="E5" s="17">
        <v>17438415</v>
      </c>
      <c r="F5" s="17">
        <v>15912928</v>
      </c>
      <c r="G5" s="17">
        <v>17411089</v>
      </c>
      <c r="H5" s="17">
        <v>16349101</v>
      </c>
      <c r="I5" s="95">
        <f>((F5/D5)-1)*100</f>
        <v>-4.524181117001936</v>
      </c>
      <c r="J5" s="139">
        <f>((H5/F5)-1)*100</f>
        <v>2.740997759808872</v>
      </c>
      <c r="K5" s="140">
        <f>((H5/G5)-1)*100</f>
        <v>-6.099492111033378</v>
      </c>
    </row>
    <row r="6" spans="2:11" ht="12.75">
      <c r="B6" s="15">
        <v>101</v>
      </c>
      <c r="C6" s="5" t="s">
        <v>1000</v>
      </c>
      <c r="D6" s="19">
        <v>76432267</v>
      </c>
      <c r="E6" s="19">
        <v>84474444</v>
      </c>
      <c r="F6" s="19">
        <v>79667637</v>
      </c>
      <c r="G6" s="19">
        <v>84264488</v>
      </c>
      <c r="H6" s="19">
        <v>83280570</v>
      </c>
      <c r="I6" s="96">
        <f aca="true" t="shared" si="0" ref="I6:I21">((F6/D6)-1)*100</f>
        <v>4.232989713624491</v>
      </c>
      <c r="J6" s="141">
        <f aca="true" t="shared" si="1" ref="J6:J21">((H6/F6)-1)*100</f>
        <v>4.535007107089162</v>
      </c>
      <c r="K6" s="142">
        <f aca="true" t="shared" si="2" ref="K6:K21">((H6/G6)-1)*100</f>
        <v>-1.1676543979000975</v>
      </c>
    </row>
    <row r="7" spans="2:11" ht="12.75">
      <c r="B7" s="15">
        <v>102</v>
      </c>
      <c r="C7" s="5" t="s">
        <v>1001</v>
      </c>
      <c r="D7" s="19">
        <v>41851696</v>
      </c>
      <c r="E7" s="19">
        <v>55179899</v>
      </c>
      <c r="F7" s="19">
        <v>49855844</v>
      </c>
      <c r="G7" s="19">
        <v>60193488</v>
      </c>
      <c r="H7" s="19">
        <v>59150252</v>
      </c>
      <c r="I7" s="96">
        <f t="shared" si="0"/>
        <v>19.125026617798248</v>
      </c>
      <c r="J7" s="141">
        <f t="shared" si="1"/>
        <v>18.642564751285718</v>
      </c>
      <c r="K7" s="142">
        <f t="shared" si="2"/>
        <v>-1.7331376443910362</v>
      </c>
    </row>
    <row r="8" spans="2:11" ht="12.75">
      <c r="B8" s="15">
        <v>103</v>
      </c>
      <c r="C8" s="5" t="s">
        <v>1002</v>
      </c>
      <c r="D8" s="19">
        <v>31007493</v>
      </c>
      <c r="E8" s="19">
        <v>30661106</v>
      </c>
      <c r="F8" s="19">
        <v>29484961</v>
      </c>
      <c r="G8" s="19">
        <v>43466121</v>
      </c>
      <c r="H8" s="19">
        <v>36790667</v>
      </c>
      <c r="I8" s="96">
        <f t="shared" si="0"/>
        <v>-4.910206703908637</v>
      </c>
      <c r="J8" s="141">
        <f t="shared" si="1"/>
        <v>24.777736690918474</v>
      </c>
      <c r="K8" s="142">
        <f t="shared" si="2"/>
        <v>-15.357832367880263</v>
      </c>
    </row>
    <row r="9" spans="2:11" ht="12.75">
      <c r="B9" s="15">
        <v>104</v>
      </c>
      <c r="C9" s="5" t="s">
        <v>1003</v>
      </c>
      <c r="D9" s="19">
        <v>25011880</v>
      </c>
      <c r="E9" s="19">
        <v>26577427</v>
      </c>
      <c r="F9" s="19">
        <v>25503731</v>
      </c>
      <c r="G9" s="19">
        <v>29449327</v>
      </c>
      <c r="H9" s="19">
        <v>27435275</v>
      </c>
      <c r="I9" s="96">
        <f t="shared" si="0"/>
        <v>1.9664695336776061</v>
      </c>
      <c r="J9" s="141">
        <f t="shared" si="1"/>
        <v>7.573574235079561</v>
      </c>
      <c r="K9" s="142">
        <f t="shared" si="2"/>
        <v>-6.839042535674922</v>
      </c>
    </row>
    <row r="10" spans="2:11" ht="13.5" customHeight="1">
      <c r="B10" s="15">
        <v>105</v>
      </c>
      <c r="C10" s="5" t="s">
        <v>1010</v>
      </c>
      <c r="D10" s="19">
        <v>36656121</v>
      </c>
      <c r="E10" s="19">
        <v>62255791</v>
      </c>
      <c r="F10" s="19">
        <v>57923791</v>
      </c>
      <c r="G10" s="19">
        <v>64522446</v>
      </c>
      <c r="H10" s="19">
        <v>46896711</v>
      </c>
      <c r="I10" s="96">
        <f t="shared" si="0"/>
        <v>58.019423277220206</v>
      </c>
      <c r="J10" s="141">
        <f t="shared" si="1"/>
        <v>-19.037220820025404</v>
      </c>
      <c r="K10" s="142">
        <f t="shared" si="2"/>
        <v>-27.317214539572788</v>
      </c>
    </row>
    <row r="11" spans="2:11" ht="12.75">
      <c r="B11" s="15">
        <v>106</v>
      </c>
      <c r="C11" s="5" t="s">
        <v>908</v>
      </c>
      <c r="D11" s="19">
        <v>25452191</v>
      </c>
      <c r="E11" s="19">
        <v>28074458</v>
      </c>
      <c r="F11" s="19">
        <v>26204627</v>
      </c>
      <c r="G11" s="19">
        <v>28702769</v>
      </c>
      <c r="H11" s="19">
        <v>28111025</v>
      </c>
      <c r="I11" s="96">
        <f t="shared" si="0"/>
        <v>2.9562720160319467</v>
      </c>
      <c r="J11" s="141">
        <f t="shared" si="1"/>
        <v>7.275043449387764</v>
      </c>
      <c r="K11" s="142">
        <f t="shared" si="2"/>
        <v>-2.061626876487077</v>
      </c>
    </row>
    <row r="12" spans="2:11" ht="12.75">
      <c r="B12" s="15">
        <v>107</v>
      </c>
      <c r="C12" s="5" t="s">
        <v>1004</v>
      </c>
      <c r="D12" s="19">
        <v>41303660</v>
      </c>
      <c r="E12" s="19">
        <v>44567419</v>
      </c>
      <c r="F12" s="19">
        <v>41872857</v>
      </c>
      <c r="G12" s="19">
        <v>44389816</v>
      </c>
      <c r="H12" s="19">
        <v>38381270</v>
      </c>
      <c r="I12" s="96">
        <f t="shared" si="0"/>
        <v>1.378078843376107</v>
      </c>
      <c r="J12" s="141">
        <f t="shared" si="1"/>
        <v>-8.338544943326887</v>
      </c>
      <c r="K12" s="142">
        <f t="shared" si="2"/>
        <v>-13.53586597430365</v>
      </c>
    </row>
    <row r="13" spans="2:11" ht="12.75" customHeight="1">
      <c r="B13" s="15">
        <v>108</v>
      </c>
      <c r="C13" s="5" t="s">
        <v>1005</v>
      </c>
      <c r="D13" s="19">
        <v>34207369</v>
      </c>
      <c r="E13" s="19">
        <v>47829512</v>
      </c>
      <c r="F13" s="19">
        <v>34806864</v>
      </c>
      <c r="G13" s="19">
        <v>45898492</v>
      </c>
      <c r="H13" s="19">
        <v>37951003</v>
      </c>
      <c r="I13" s="96">
        <f t="shared" si="0"/>
        <v>1.7525317425026277</v>
      </c>
      <c r="J13" s="141">
        <f t="shared" si="1"/>
        <v>9.033100482709377</v>
      </c>
      <c r="K13" s="142">
        <f t="shared" si="2"/>
        <v>-17.31535972902988</v>
      </c>
    </row>
    <row r="14" spans="2:11" ht="14.25" customHeight="1">
      <c r="B14" s="15">
        <v>109</v>
      </c>
      <c r="C14" s="5" t="s">
        <v>1011</v>
      </c>
      <c r="D14" s="19">
        <v>25575005</v>
      </c>
      <c r="E14" s="19">
        <v>47613336</v>
      </c>
      <c r="F14" s="19">
        <v>26604664</v>
      </c>
      <c r="G14" s="19">
        <v>26453314</v>
      </c>
      <c r="H14" s="19">
        <v>26257563</v>
      </c>
      <c r="I14" s="96">
        <f t="shared" si="0"/>
        <v>4.02603635854617</v>
      </c>
      <c r="J14" s="141">
        <f t="shared" si="1"/>
        <v>-1.3046622201280167</v>
      </c>
      <c r="K14" s="142">
        <f t="shared" si="2"/>
        <v>-0.7399866799297827</v>
      </c>
    </row>
    <row r="15" spans="2:11" ht="13.5" customHeight="1">
      <c r="B15" s="15">
        <v>110</v>
      </c>
      <c r="C15" s="5" t="s">
        <v>951</v>
      </c>
      <c r="D15" s="19">
        <v>11024899</v>
      </c>
      <c r="E15" s="19">
        <v>12246891</v>
      </c>
      <c r="F15" s="19">
        <v>11799303</v>
      </c>
      <c r="G15" s="19">
        <v>10833416</v>
      </c>
      <c r="H15" s="19">
        <v>10754874</v>
      </c>
      <c r="I15" s="96">
        <f t="shared" si="0"/>
        <v>7.024136910460577</v>
      </c>
      <c r="J15" s="141">
        <f t="shared" si="1"/>
        <v>-8.851616065796431</v>
      </c>
      <c r="K15" s="142">
        <f t="shared" si="2"/>
        <v>-0.7249975446341206</v>
      </c>
    </row>
    <row r="16" spans="2:11" ht="12.75">
      <c r="B16" s="15">
        <v>111</v>
      </c>
      <c r="C16" s="5" t="s">
        <v>1007</v>
      </c>
      <c r="D16" s="19">
        <v>12009287</v>
      </c>
      <c r="E16" s="19">
        <v>12946304</v>
      </c>
      <c r="F16" s="19">
        <v>12562807</v>
      </c>
      <c r="G16" s="19">
        <v>12992944</v>
      </c>
      <c r="H16" s="19">
        <v>11684583</v>
      </c>
      <c r="I16" s="96">
        <f t="shared" si="0"/>
        <v>4.6090996076619595</v>
      </c>
      <c r="J16" s="141">
        <f t="shared" si="1"/>
        <v>-6.99066697434737</v>
      </c>
      <c r="K16" s="142">
        <f t="shared" si="2"/>
        <v>-10.06978095187665</v>
      </c>
    </row>
    <row r="17" spans="2:11" ht="12.75">
      <c r="B17" s="15">
        <v>112</v>
      </c>
      <c r="C17" s="5" t="s">
        <v>1008</v>
      </c>
      <c r="D17" s="19">
        <v>252534505</v>
      </c>
      <c r="E17" s="19">
        <v>367501217</v>
      </c>
      <c r="F17" s="19">
        <v>251798935</v>
      </c>
      <c r="G17" s="19">
        <v>358819321</v>
      </c>
      <c r="H17" s="19">
        <v>304797945</v>
      </c>
      <c r="I17" s="96">
        <f t="shared" si="0"/>
        <v>-0.2912750477405024</v>
      </c>
      <c r="J17" s="141">
        <f t="shared" si="1"/>
        <v>21.04814700665831</v>
      </c>
      <c r="K17" s="142">
        <f t="shared" si="2"/>
        <v>-15.055314147924603</v>
      </c>
    </row>
    <row r="18" spans="2:11" ht="12.75">
      <c r="B18" s="15">
        <v>113</v>
      </c>
      <c r="C18" s="5" t="s">
        <v>678</v>
      </c>
      <c r="D18" s="19">
        <v>19819371</v>
      </c>
      <c r="E18" s="19">
        <v>22555650</v>
      </c>
      <c r="F18" s="19">
        <v>21515963</v>
      </c>
      <c r="G18" s="19">
        <v>22979219</v>
      </c>
      <c r="H18" s="19">
        <v>21476080</v>
      </c>
      <c r="I18" s="96">
        <f t="shared" si="0"/>
        <v>8.56027166553368</v>
      </c>
      <c r="J18" s="141">
        <f t="shared" si="1"/>
        <v>-0.18536469875877204</v>
      </c>
      <c r="K18" s="142">
        <f t="shared" si="2"/>
        <v>-6.541297160708548</v>
      </c>
    </row>
    <row r="19" spans="2:11" ht="12.75">
      <c r="B19" s="15">
        <v>115</v>
      </c>
      <c r="C19" s="5" t="s">
        <v>293</v>
      </c>
      <c r="D19" s="19">
        <v>6979618</v>
      </c>
      <c r="E19" s="19">
        <v>8296911</v>
      </c>
      <c r="F19" s="19">
        <v>7966098</v>
      </c>
      <c r="G19" s="19">
        <v>8928801</v>
      </c>
      <c r="H19" s="19">
        <v>8928801</v>
      </c>
      <c r="I19" s="96">
        <f t="shared" si="0"/>
        <v>14.133724796973123</v>
      </c>
      <c r="J19" s="141">
        <f t="shared" si="1"/>
        <v>12.08500071176628</v>
      </c>
      <c r="K19" s="142">
        <f t="shared" si="2"/>
        <v>0</v>
      </c>
    </row>
    <row r="20" spans="2:11" ht="12.75">
      <c r="B20" s="15">
        <v>116</v>
      </c>
      <c r="C20" s="5" t="s">
        <v>1009</v>
      </c>
      <c r="D20" s="19">
        <v>86010776</v>
      </c>
      <c r="E20" s="19">
        <v>122445073</v>
      </c>
      <c r="F20" s="19">
        <v>107483164</v>
      </c>
      <c r="G20" s="19">
        <v>124795452</v>
      </c>
      <c r="H20" s="19">
        <v>107754783</v>
      </c>
      <c r="I20" s="96">
        <f t="shared" si="0"/>
        <v>24.96476488015873</v>
      </c>
      <c r="J20" s="141">
        <f t="shared" si="1"/>
        <v>0.25270841487323725</v>
      </c>
      <c r="K20" s="142">
        <f t="shared" si="2"/>
        <v>-13.654879826870614</v>
      </c>
    </row>
    <row r="21" spans="2:11" ht="13.5" thickBot="1">
      <c r="B21" s="177" t="s">
        <v>616</v>
      </c>
      <c r="C21" s="178"/>
      <c r="D21" s="21">
        <f>SUM(D5:D20)</f>
        <v>742543110</v>
      </c>
      <c r="E21" s="21">
        <f>SUM(E5:E20)</f>
        <v>990663853</v>
      </c>
      <c r="F21" s="21">
        <f>SUM(F5:F20)</f>
        <v>800964174</v>
      </c>
      <c r="G21" s="21">
        <f>SUM(G5:G20)</f>
        <v>984100503</v>
      </c>
      <c r="H21" s="21">
        <f>SUM(H5:H20)</f>
        <v>866000503</v>
      </c>
      <c r="I21" s="97">
        <f t="shared" si="0"/>
        <v>7.867699964248542</v>
      </c>
      <c r="J21" s="129">
        <f t="shared" si="1"/>
        <v>8.119755054113064</v>
      </c>
      <c r="K21" s="130">
        <f t="shared" si="2"/>
        <v>-12.00080679158031</v>
      </c>
    </row>
    <row r="22" spans="2:11" ht="24.75" customHeight="1">
      <c r="B22" s="176" t="s">
        <v>617</v>
      </c>
      <c r="C22" s="176"/>
      <c r="D22" s="176"/>
      <c r="E22" s="176"/>
      <c r="F22" s="176"/>
      <c r="G22" s="176"/>
      <c r="H22" s="176"/>
      <c r="I22" s="176"/>
      <c r="J22" s="176"/>
      <c r="K22" s="176"/>
    </row>
    <row r="23" spans="2:11" ht="12.75">
      <c r="B23" s="186" t="s">
        <v>848</v>
      </c>
      <c r="C23" s="186"/>
      <c r="D23" s="186"/>
      <c r="E23" s="186"/>
      <c r="F23" s="186"/>
      <c r="G23" s="186"/>
      <c r="H23" s="186"/>
      <c r="I23" s="186"/>
      <c r="J23" s="186"/>
      <c r="K23" s="186"/>
    </row>
    <row r="24" spans="2:11" ht="12.75">
      <c r="B24" s="186" t="s">
        <v>1006</v>
      </c>
      <c r="C24" s="186"/>
      <c r="D24" s="186"/>
      <c r="E24" s="186"/>
      <c r="F24" s="186"/>
      <c r="G24" s="186"/>
      <c r="H24" s="186"/>
      <c r="I24" s="186"/>
      <c r="J24" s="186"/>
      <c r="K24" s="186"/>
    </row>
    <row r="27" ht="12.75">
      <c r="C27" s="2" t="s">
        <v>291</v>
      </c>
    </row>
  </sheetData>
  <sheetProtection/>
  <mergeCells count="9">
    <mergeCell ref="B23:K23"/>
    <mergeCell ref="B24:K24"/>
    <mergeCell ref="B21:C21"/>
    <mergeCell ref="B2:K2"/>
    <mergeCell ref="B3:B4"/>
    <mergeCell ref="C3:C4"/>
    <mergeCell ref="D4:H4"/>
    <mergeCell ref="I4:K4"/>
    <mergeCell ref="B22:K22"/>
  </mergeCells>
  <printOptions/>
  <pageMargins left="0.75" right="0.75" top="1" bottom="1" header="0" footer="0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62"/>
  <sheetViews>
    <sheetView zoomScalePageLayoutView="0" workbookViewId="0" topLeftCell="A28">
      <selection activeCell="H49" sqref="H49"/>
    </sheetView>
  </sheetViews>
  <sheetFormatPr defaultColWidth="11.421875" defaultRowHeight="12.75"/>
  <cols>
    <col min="1" max="1" width="3.7109375" style="0" customWidth="1"/>
    <col min="2" max="2" width="7.140625" style="0" bestFit="1" customWidth="1"/>
    <col min="3" max="3" width="41.7109375" style="2" bestFit="1" customWidth="1"/>
    <col min="4" max="4" width="14.8515625" style="0" bestFit="1" customWidth="1"/>
    <col min="5" max="5" width="15.140625" style="0" customWidth="1"/>
    <col min="6" max="7" width="15.57421875" style="0" bestFit="1" customWidth="1"/>
    <col min="8" max="8" width="15.140625" style="0" bestFit="1" customWidth="1"/>
    <col min="9" max="9" width="11.00390625" style="0" customWidth="1"/>
    <col min="10" max="11" width="11.140625" style="0" bestFit="1" customWidth="1"/>
  </cols>
  <sheetData>
    <row r="1" ht="13.5" thickBot="1"/>
    <row r="2" spans="2:11" ht="13.5" thickBot="1">
      <c r="B2" s="170" t="s">
        <v>161</v>
      </c>
      <c r="C2" s="171"/>
      <c r="D2" s="171"/>
      <c r="E2" s="171"/>
      <c r="F2" s="171"/>
      <c r="G2" s="171"/>
      <c r="H2" s="171"/>
      <c r="I2" s="171"/>
      <c r="J2" s="171"/>
      <c r="K2" s="172"/>
    </row>
    <row r="3" spans="2:11" ht="36.75" thickBot="1">
      <c r="B3" s="201" t="s">
        <v>618</v>
      </c>
      <c r="C3" s="201" t="s">
        <v>38</v>
      </c>
      <c r="D3" s="131" t="s">
        <v>845</v>
      </c>
      <c r="E3" s="53" t="s">
        <v>846</v>
      </c>
      <c r="F3" s="53" t="s">
        <v>847</v>
      </c>
      <c r="G3" s="53" t="s">
        <v>844</v>
      </c>
      <c r="H3" s="53" t="s">
        <v>469</v>
      </c>
      <c r="I3" s="104" t="s">
        <v>34</v>
      </c>
      <c r="J3" s="53" t="s">
        <v>35</v>
      </c>
      <c r="K3" s="53" t="s">
        <v>36</v>
      </c>
    </row>
    <row r="4" spans="2:11" ht="13.5" thickBot="1">
      <c r="B4" s="198"/>
      <c r="C4" s="198"/>
      <c r="D4" s="190" t="s">
        <v>32</v>
      </c>
      <c r="E4" s="191"/>
      <c r="F4" s="191"/>
      <c r="G4" s="191"/>
      <c r="H4" s="192"/>
      <c r="I4" s="190" t="s">
        <v>33</v>
      </c>
      <c r="J4" s="191"/>
      <c r="K4" s="192"/>
    </row>
    <row r="5" spans="2:11" ht="12.75">
      <c r="B5" s="64"/>
      <c r="C5" s="65" t="s">
        <v>422</v>
      </c>
      <c r="D5" s="50">
        <f>SUM(D6:D43)</f>
        <v>1586739009</v>
      </c>
      <c r="E5" s="50">
        <f>SUM(E6:E43)</f>
        <v>6787564630</v>
      </c>
      <c r="F5" s="50">
        <f>SUM(F6:F43)</f>
        <v>5287564630</v>
      </c>
      <c r="G5" s="50">
        <f>SUM(G6:G43)</f>
        <v>5153315551</v>
      </c>
      <c r="H5" s="50">
        <f>SUM(H6:H43)</f>
        <v>4985460546</v>
      </c>
      <c r="I5" s="119">
        <f>((F5/D5)-1)*100</f>
        <v>233.23467816754228</v>
      </c>
      <c r="J5" s="115">
        <f>((H5/F5)-1)*100</f>
        <v>-5.713482579219087</v>
      </c>
      <c r="K5" s="121">
        <f>((H5/G5)-1)*100</f>
        <v>-3.257223496966488</v>
      </c>
    </row>
    <row r="6" spans="2:11" ht="12.75">
      <c r="B6" s="15">
        <v>100</v>
      </c>
      <c r="C6" s="5" t="s">
        <v>292</v>
      </c>
      <c r="D6" s="19">
        <v>36785487</v>
      </c>
      <c r="E6" s="19">
        <v>38167389</v>
      </c>
      <c r="F6" s="19">
        <v>38167389</v>
      </c>
      <c r="G6" s="31">
        <v>43252432</v>
      </c>
      <c r="H6" s="31">
        <v>38154661</v>
      </c>
      <c r="I6" s="122">
        <f aca="true" t="shared" si="0" ref="I6:I49">((F6/D6)-1)*100</f>
        <v>3.7566500071074316</v>
      </c>
      <c r="J6" s="116">
        <f aca="true" t="shared" si="1" ref="J6:J49">((H6/F6)-1)*100</f>
        <v>-0.03334784048235617</v>
      </c>
      <c r="K6" s="124">
        <f aca="true" t="shared" si="2" ref="K6:K49">((H6/G6)-1)*100</f>
        <v>-11.786091011021071</v>
      </c>
    </row>
    <row r="7" spans="2:11" ht="12.75">
      <c r="B7" s="15">
        <v>111</v>
      </c>
      <c r="C7" s="5" t="s">
        <v>294</v>
      </c>
      <c r="D7" s="19">
        <v>63343397</v>
      </c>
      <c r="E7" s="19">
        <v>73887926</v>
      </c>
      <c r="F7" s="19">
        <v>73887926</v>
      </c>
      <c r="G7" s="31">
        <v>76262251</v>
      </c>
      <c r="H7" s="31">
        <v>72872931</v>
      </c>
      <c r="I7" s="122">
        <f t="shared" si="0"/>
        <v>16.646611169274685</v>
      </c>
      <c r="J7" s="116">
        <f t="shared" si="1"/>
        <v>-1.3736953450283584</v>
      </c>
      <c r="K7" s="124">
        <f t="shared" si="2"/>
        <v>-4.444295776163232</v>
      </c>
    </row>
    <row r="8" spans="2:11" ht="12.75">
      <c r="B8" s="15">
        <v>112</v>
      </c>
      <c r="C8" s="5" t="s">
        <v>295</v>
      </c>
      <c r="D8" s="19">
        <v>20838088</v>
      </c>
      <c r="E8" s="19">
        <v>38517647</v>
      </c>
      <c r="F8" s="19">
        <v>38517647</v>
      </c>
      <c r="G8" s="31">
        <v>49932528</v>
      </c>
      <c r="H8" s="31">
        <v>43933680</v>
      </c>
      <c r="I8" s="122">
        <f t="shared" si="0"/>
        <v>84.84252010069252</v>
      </c>
      <c r="J8" s="116">
        <f t="shared" si="1"/>
        <v>14.061173051406794</v>
      </c>
      <c r="K8" s="124">
        <f t="shared" si="2"/>
        <v>-12.013908048076393</v>
      </c>
    </row>
    <row r="9" spans="2:11" ht="12.75">
      <c r="B9" s="15">
        <v>113</v>
      </c>
      <c r="C9" s="5" t="s">
        <v>1012</v>
      </c>
      <c r="D9" s="19">
        <v>18411199</v>
      </c>
      <c r="E9" s="19">
        <v>37821490</v>
      </c>
      <c r="F9" s="19">
        <v>37821490</v>
      </c>
      <c r="G9" s="31">
        <v>45735040</v>
      </c>
      <c r="H9" s="31">
        <v>40310991</v>
      </c>
      <c r="I9" s="122">
        <f t="shared" si="0"/>
        <v>105.426545006656</v>
      </c>
      <c r="J9" s="116">
        <f t="shared" si="1"/>
        <v>6.582239356513986</v>
      </c>
      <c r="K9" s="124">
        <f t="shared" si="2"/>
        <v>-11.859722873315516</v>
      </c>
    </row>
    <row r="10" spans="2:11" ht="12.75">
      <c r="B10" s="15">
        <v>114</v>
      </c>
      <c r="C10" s="5" t="s">
        <v>1013</v>
      </c>
      <c r="D10" s="19">
        <v>55211978</v>
      </c>
      <c r="E10" s="19">
        <v>46769911</v>
      </c>
      <c r="F10" s="19">
        <v>46769911</v>
      </c>
      <c r="G10" s="19"/>
      <c r="H10" s="19"/>
      <c r="I10" s="122">
        <f t="shared" si="0"/>
        <v>-15.290281757338963</v>
      </c>
      <c r="J10" s="116">
        <f t="shared" si="1"/>
        <v>-100</v>
      </c>
      <c r="K10" s="124" t="e">
        <f t="shared" si="2"/>
        <v>#DIV/0!</v>
      </c>
    </row>
    <row r="11" spans="2:11" ht="12.75">
      <c r="B11" s="15">
        <v>115</v>
      </c>
      <c r="C11" s="5" t="s">
        <v>833</v>
      </c>
      <c r="D11" s="19"/>
      <c r="E11" s="19"/>
      <c r="F11" s="19"/>
      <c r="G11" s="31">
        <v>45623738</v>
      </c>
      <c r="H11" s="31">
        <v>42932819</v>
      </c>
      <c r="I11" s="122" t="e">
        <f t="shared" si="0"/>
        <v>#DIV/0!</v>
      </c>
      <c r="J11" s="116" t="e">
        <f t="shared" si="1"/>
        <v>#DIV/0!</v>
      </c>
      <c r="K11" s="124">
        <f t="shared" si="2"/>
        <v>-5.8980677997054975</v>
      </c>
    </row>
    <row r="12" spans="2:11" ht="16.5" customHeight="1">
      <c r="B12" s="15">
        <v>200</v>
      </c>
      <c r="C12" s="5" t="s">
        <v>1020</v>
      </c>
      <c r="D12" s="19">
        <v>27087611</v>
      </c>
      <c r="E12" s="19">
        <v>24286075</v>
      </c>
      <c r="F12" s="19">
        <v>24286075</v>
      </c>
      <c r="G12" s="19"/>
      <c r="H12" s="19">
        <v>21766358</v>
      </c>
      <c r="I12" s="122">
        <f t="shared" si="0"/>
        <v>-10.342499380990077</v>
      </c>
      <c r="J12" s="116">
        <f t="shared" si="1"/>
        <v>-10.37515119260729</v>
      </c>
      <c r="K12" s="124" t="e">
        <f t="shared" si="2"/>
        <v>#DIV/0!</v>
      </c>
    </row>
    <row r="13" spans="2:11" ht="16.5" customHeight="1">
      <c r="B13" s="15">
        <v>200</v>
      </c>
      <c r="C13" s="5" t="s">
        <v>834</v>
      </c>
      <c r="D13" s="19"/>
      <c r="E13" s="19"/>
      <c r="F13" s="19"/>
      <c r="G13" s="31">
        <v>24632206</v>
      </c>
      <c r="H13" s="31"/>
      <c r="I13" s="122" t="e">
        <f t="shared" si="0"/>
        <v>#DIV/0!</v>
      </c>
      <c r="J13" s="116" t="e">
        <f t="shared" si="1"/>
        <v>#DIV/0!</v>
      </c>
      <c r="K13" s="124">
        <f t="shared" si="2"/>
        <v>-100</v>
      </c>
    </row>
    <row r="14" spans="2:11" ht="13.5" customHeight="1">
      <c r="B14" s="15">
        <v>214</v>
      </c>
      <c r="C14" s="5" t="s">
        <v>1021</v>
      </c>
      <c r="D14" s="19">
        <v>70099847</v>
      </c>
      <c r="E14" s="19">
        <v>57126575</v>
      </c>
      <c r="F14" s="19">
        <v>57126575</v>
      </c>
      <c r="G14" s="19"/>
      <c r="H14" s="19">
        <v>66787212</v>
      </c>
      <c r="I14" s="122">
        <f t="shared" si="0"/>
        <v>-18.50684781095171</v>
      </c>
      <c r="J14" s="116">
        <f t="shared" si="1"/>
        <v>16.91093330905975</v>
      </c>
      <c r="K14" s="124" t="e">
        <f t="shared" si="2"/>
        <v>#DIV/0!</v>
      </c>
    </row>
    <row r="15" spans="2:11" ht="15.75" customHeight="1">
      <c r="B15" s="15">
        <v>214</v>
      </c>
      <c r="C15" s="5" t="s">
        <v>835</v>
      </c>
      <c r="D15" s="19"/>
      <c r="E15" s="19"/>
      <c r="F15" s="19"/>
      <c r="G15" s="19">
        <v>73072092</v>
      </c>
      <c r="H15" s="19"/>
      <c r="I15" s="122" t="e">
        <f t="shared" si="0"/>
        <v>#DIV/0!</v>
      </c>
      <c r="J15" s="116" t="e">
        <f t="shared" si="1"/>
        <v>#DIV/0!</v>
      </c>
      <c r="K15" s="124">
        <f t="shared" si="2"/>
        <v>-100</v>
      </c>
    </row>
    <row r="16" spans="2:11" ht="11.25" customHeight="1">
      <c r="B16" s="15">
        <v>215</v>
      </c>
      <c r="C16" s="5" t="s">
        <v>1022</v>
      </c>
      <c r="D16" s="19">
        <v>46877214</v>
      </c>
      <c r="E16" s="19">
        <v>44821500</v>
      </c>
      <c r="F16" s="19">
        <v>44821500</v>
      </c>
      <c r="G16" s="19"/>
      <c r="H16" s="19"/>
      <c r="I16" s="122">
        <f t="shared" si="0"/>
        <v>-4.385316072751255</v>
      </c>
      <c r="J16" s="116">
        <f t="shared" si="1"/>
        <v>-100</v>
      </c>
      <c r="K16" s="124" t="e">
        <f t="shared" si="2"/>
        <v>#DIV/0!</v>
      </c>
    </row>
    <row r="17" spans="2:11" ht="13.5" customHeight="1">
      <c r="B17" s="15">
        <v>216</v>
      </c>
      <c r="C17" s="5" t="s">
        <v>836</v>
      </c>
      <c r="D17" s="19"/>
      <c r="E17" s="19"/>
      <c r="F17" s="19"/>
      <c r="G17" s="19">
        <v>19650748</v>
      </c>
      <c r="H17" s="19">
        <v>17308441</v>
      </c>
      <c r="I17" s="122" t="e">
        <f t="shared" si="0"/>
        <v>#DIV/0!</v>
      </c>
      <c r="J17" s="116" t="e">
        <f t="shared" si="1"/>
        <v>#DIV/0!</v>
      </c>
      <c r="K17" s="124">
        <f t="shared" si="2"/>
        <v>-11.919683668021186</v>
      </c>
    </row>
    <row r="18" spans="2:11" ht="15" customHeight="1">
      <c r="B18" s="15">
        <v>217</v>
      </c>
      <c r="C18" s="5" t="s">
        <v>837</v>
      </c>
      <c r="D18" s="19"/>
      <c r="E18" s="19"/>
      <c r="F18" s="19"/>
      <c r="G18" s="19">
        <v>23174836</v>
      </c>
      <c r="H18" s="19">
        <v>35423411</v>
      </c>
      <c r="I18" s="122" t="e">
        <f t="shared" si="0"/>
        <v>#DIV/0!</v>
      </c>
      <c r="J18" s="116" t="e">
        <f t="shared" si="1"/>
        <v>#DIV/0!</v>
      </c>
      <c r="K18" s="124">
        <f t="shared" si="2"/>
        <v>52.85290907776003</v>
      </c>
    </row>
    <row r="19" spans="2:11" ht="12.75">
      <c r="B19" s="15">
        <v>300</v>
      </c>
      <c r="C19" s="5" t="s">
        <v>1014</v>
      </c>
      <c r="D19" s="19">
        <v>14055973</v>
      </c>
      <c r="E19" s="19">
        <v>1924286691</v>
      </c>
      <c r="F19" s="19">
        <v>424286691</v>
      </c>
      <c r="G19" s="19"/>
      <c r="H19" s="19">
        <v>440742329</v>
      </c>
      <c r="I19" s="122">
        <f t="shared" si="0"/>
        <v>2918.5508395612314</v>
      </c>
      <c r="J19" s="116">
        <f t="shared" si="1"/>
        <v>3.8784242704421823</v>
      </c>
      <c r="K19" s="124" t="e">
        <f t="shared" si="2"/>
        <v>#DIV/0!</v>
      </c>
    </row>
    <row r="20" spans="2:11" ht="12.75">
      <c r="B20" s="15">
        <v>300</v>
      </c>
      <c r="C20" s="5" t="s">
        <v>929</v>
      </c>
      <c r="D20" s="19"/>
      <c r="E20" s="19"/>
      <c r="F20" s="19"/>
      <c r="G20" s="19">
        <v>444340447</v>
      </c>
      <c r="H20" s="19"/>
      <c r="I20" s="122" t="e">
        <f t="shared" si="0"/>
        <v>#DIV/0!</v>
      </c>
      <c r="J20" s="116" t="e">
        <f t="shared" si="1"/>
        <v>#DIV/0!</v>
      </c>
      <c r="K20" s="124">
        <f t="shared" si="2"/>
        <v>-100</v>
      </c>
    </row>
    <row r="21" spans="2:11" ht="12.75">
      <c r="B21" s="15">
        <v>310</v>
      </c>
      <c r="C21" s="5" t="s">
        <v>1015</v>
      </c>
      <c r="D21" s="19">
        <v>16487228</v>
      </c>
      <c r="E21" s="19">
        <v>14670856</v>
      </c>
      <c r="F21" s="19">
        <v>14670856</v>
      </c>
      <c r="G21" s="19"/>
      <c r="H21" s="19"/>
      <c r="I21" s="122">
        <f t="shared" si="0"/>
        <v>-11.016842855572806</v>
      </c>
      <c r="J21" s="116">
        <f t="shared" si="1"/>
        <v>-100</v>
      </c>
      <c r="K21" s="124" t="e">
        <f t="shared" si="2"/>
        <v>#DIV/0!</v>
      </c>
    </row>
    <row r="22" spans="2:11" ht="14.25" customHeight="1">
      <c r="B22" s="15">
        <v>311</v>
      </c>
      <c r="C22" s="5" t="s">
        <v>1016</v>
      </c>
      <c r="D22" s="19">
        <v>15347114</v>
      </c>
      <c r="E22" s="19">
        <v>14216243</v>
      </c>
      <c r="F22" s="19">
        <v>14216243</v>
      </c>
      <c r="G22" s="19"/>
      <c r="H22" s="19"/>
      <c r="I22" s="122">
        <f t="shared" si="0"/>
        <v>-7.368623182182654</v>
      </c>
      <c r="J22" s="116">
        <f t="shared" si="1"/>
        <v>-100</v>
      </c>
      <c r="K22" s="124" t="e">
        <f t="shared" si="2"/>
        <v>#DIV/0!</v>
      </c>
    </row>
    <row r="23" spans="2:11" ht="15.75" customHeight="1">
      <c r="B23" s="15">
        <v>312</v>
      </c>
      <c r="C23" s="5" t="s">
        <v>1017</v>
      </c>
      <c r="D23" s="19">
        <v>15788408</v>
      </c>
      <c r="E23" s="19">
        <v>14891896</v>
      </c>
      <c r="F23" s="19">
        <v>14891896</v>
      </c>
      <c r="G23" s="19"/>
      <c r="H23" s="19"/>
      <c r="I23" s="122">
        <f t="shared" si="0"/>
        <v>-5.678292580227218</v>
      </c>
      <c r="J23" s="116">
        <f t="shared" si="1"/>
        <v>-100</v>
      </c>
      <c r="K23" s="124" t="e">
        <f t="shared" si="2"/>
        <v>#DIV/0!</v>
      </c>
    </row>
    <row r="24" spans="2:11" ht="12.75">
      <c r="B24" s="15">
        <v>313</v>
      </c>
      <c r="C24" s="5" t="s">
        <v>1018</v>
      </c>
      <c r="D24" s="19">
        <v>15506981</v>
      </c>
      <c r="E24" s="19">
        <v>17969116</v>
      </c>
      <c r="F24" s="19">
        <v>17969116</v>
      </c>
      <c r="G24" s="19"/>
      <c r="H24" s="19"/>
      <c r="I24" s="122">
        <f t="shared" si="0"/>
        <v>15.877590873426616</v>
      </c>
      <c r="J24" s="116">
        <f t="shared" si="1"/>
        <v>-100</v>
      </c>
      <c r="K24" s="124" t="e">
        <f t="shared" si="2"/>
        <v>#DIV/0!</v>
      </c>
    </row>
    <row r="25" spans="2:11" ht="15.75" customHeight="1">
      <c r="B25" s="15">
        <v>314</v>
      </c>
      <c r="C25" s="5" t="s">
        <v>952</v>
      </c>
      <c r="D25" s="19"/>
      <c r="E25" s="19"/>
      <c r="F25" s="19"/>
      <c r="G25" s="19">
        <v>19437467</v>
      </c>
      <c r="H25" s="19">
        <v>17136210</v>
      </c>
      <c r="I25" s="122" t="e">
        <f t="shared" si="0"/>
        <v>#DIV/0!</v>
      </c>
      <c r="J25" s="116" t="e">
        <f t="shared" si="1"/>
        <v>#DIV/0!</v>
      </c>
      <c r="K25" s="124">
        <f t="shared" si="2"/>
        <v>-11.839284408817264</v>
      </c>
    </row>
    <row r="26" spans="2:11" ht="12.75">
      <c r="B26" s="15">
        <v>315</v>
      </c>
      <c r="C26" s="5" t="s">
        <v>838</v>
      </c>
      <c r="D26" s="19"/>
      <c r="E26" s="19"/>
      <c r="F26" s="19"/>
      <c r="G26" s="19">
        <v>214749324</v>
      </c>
      <c r="H26" s="19">
        <v>197035106</v>
      </c>
      <c r="I26" s="122" t="e">
        <f t="shared" si="0"/>
        <v>#DIV/0!</v>
      </c>
      <c r="J26" s="116" t="e">
        <f t="shared" si="1"/>
        <v>#DIV/0!</v>
      </c>
      <c r="K26" s="124">
        <f t="shared" si="2"/>
        <v>-8.248788713299982</v>
      </c>
    </row>
    <row r="27" spans="2:11" ht="12.75">
      <c r="B27" s="15">
        <v>400</v>
      </c>
      <c r="C27" s="5" t="s">
        <v>374</v>
      </c>
      <c r="D27" s="19">
        <v>23949517</v>
      </c>
      <c r="E27" s="19">
        <v>213664945</v>
      </c>
      <c r="F27" s="19">
        <v>213664945</v>
      </c>
      <c r="G27" s="19">
        <v>26760031</v>
      </c>
      <c r="H27" s="19">
        <v>23706090</v>
      </c>
      <c r="I27" s="122">
        <f t="shared" si="0"/>
        <v>792.147198626177</v>
      </c>
      <c r="J27" s="116">
        <f t="shared" si="1"/>
        <v>-88.90501668394879</v>
      </c>
      <c r="K27" s="124">
        <f t="shared" si="2"/>
        <v>-11.412322354933002</v>
      </c>
    </row>
    <row r="28" spans="2:11" ht="15" customHeight="1">
      <c r="B28" s="15">
        <v>410</v>
      </c>
      <c r="C28" s="5" t="s">
        <v>743</v>
      </c>
      <c r="D28" s="19">
        <v>51747586</v>
      </c>
      <c r="E28" s="19">
        <v>35152455</v>
      </c>
      <c r="F28" s="19">
        <v>35152455</v>
      </c>
      <c r="G28" s="19">
        <v>49013841</v>
      </c>
      <c r="H28" s="19">
        <v>43100512</v>
      </c>
      <c r="I28" s="122">
        <f t="shared" si="0"/>
        <v>-32.069381941797246</v>
      </c>
      <c r="J28" s="116">
        <f t="shared" si="1"/>
        <v>22.610247278604014</v>
      </c>
      <c r="K28" s="124">
        <f t="shared" si="2"/>
        <v>-12.06461048420996</v>
      </c>
    </row>
    <row r="29" spans="2:11" ht="16.5" customHeight="1">
      <c r="B29" s="15">
        <v>411</v>
      </c>
      <c r="C29" s="5" t="s">
        <v>1023</v>
      </c>
      <c r="D29" s="19">
        <v>400861109</v>
      </c>
      <c r="E29" s="19">
        <v>3861831506</v>
      </c>
      <c r="F29" s="19">
        <v>3861831506</v>
      </c>
      <c r="G29" s="19">
        <v>3082830792</v>
      </c>
      <c r="H29" s="19">
        <v>3013018452</v>
      </c>
      <c r="I29" s="122">
        <f t="shared" si="0"/>
        <v>863.3839300684068</v>
      </c>
      <c r="J29" s="116">
        <f t="shared" si="1"/>
        <v>-21.979546561812114</v>
      </c>
      <c r="K29" s="124">
        <f t="shared" si="2"/>
        <v>-2.264553091306998</v>
      </c>
    </row>
    <row r="30" spans="2:11" ht="15" customHeight="1">
      <c r="B30" s="15">
        <v>412</v>
      </c>
      <c r="C30" s="5" t="s">
        <v>301</v>
      </c>
      <c r="D30" s="19">
        <v>473432150</v>
      </c>
      <c r="E30" s="19">
        <v>140328979</v>
      </c>
      <c r="F30" s="19">
        <v>140328979</v>
      </c>
      <c r="G30" s="19">
        <v>154914661</v>
      </c>
      <c r="H30" s="19">
        <v>150030460</v>
      </c>
      <c r="I30" s="122">
        <f t="shared" si="0"/>
        <v>-70.35922064016987</v>
      </c>
      <c r="J30" s="116">
        <f t="shared" si="1"/>
        <v>6.9133838706259</v>
      </c>
      <c r="K30" s="124">
        <f t="shared" si="2"/>
        <v>-3.152833287999768</v>
      </c>
    </row>
    <row r="31" spans="2:11" ht="12.75">
      <c r="B31" s="15">
        <v>413</v>
      </c>
      <c r="C31" s="5" t="s">
        <v>1019</v>
      </c>
      <c r="D31" s="19">
        <v>63936043</v>
      </c>
      <c r="E31" s="19">
        <v>80287015</v>
      </c>
      <c r="F31" s="19">
        <v>80287015</v>
      </c>
      <c r="G31" s="19"/>
      <c r="H31" s="19">
        <v>159128363</v>
      </c>
      <c r="I31" s="122">
        <f t="shared" si="0"/>
        <v>25.573950518020006</v>
      </c>
      <c r="J31" s="116">
        <f t="shared" si="1"/>
        <v>98.19937632505082</v>
      </c>
      <c r="K31" s="124" t="e">
        <f t="shared" si="2"/>
        <v>#DIV/0!</v>
      </c>
    </row>
    <row r="32" spans="2:11" ht="12.75">
      <c r="B32" s="15">
        <v>413</v>
      </c>
      <c r="C32" s="5" t="s">
        <v>839</v>
      </c>
      <c r="D32" s="19"/>
      <c r="E32" s="19"/>
      <c r="F32" s="19"/>
      <c r="G32" s="19">
        <v>166618255</v>
      </c>
      <c r="H32" s="19"/>
      <c r="I32" s="122" t="e">
        <f t="shared" si="0"/>
        <v>#DIV/0!</v>
      </c>
      <c r="J32" s="116" t="e">
        <f t="shared" si="1"/>
        <v>#DIV/0!</v>
      </c>
      <c r="K32" s="124">
        <f t="shared" si="2"/>
        <v>-100</v>
      </c>
    </row>
    <row r="33" spans="2:11" ht="12.75">
      <c r="B33" s="15">
        <v>414</v>
      </c>
      <c r="C33" s="5" t="s">
        <v>1024</v>
      </c>
      <c r="D33" s="19">
        <v>91656877</v>
      </c>
      <c r="E33" s="19">
        <v>48836226</v>
      </c>
      <c r="F33" s="19">
        <v>48836226</v>
      </c>
      <c r="G33" s="19">
        <v>38815713</v>
      </c>
      <c r="H33" s="19">
        <v>36186308</v>
      </c>
      <c r="I33" s="122">
        <f t="shared" si="0"/>
        <v>-46.718426812643855</v>
      </c>
      <c r="J33" s="116">
        <f t="shared" si="1"/>
        <v>-25.902734580677876</v>
      </c>
      <c r="K33" s="124">
        <f t="shared" si="2"/>
        <v>-6.774073685056359</v>
      </c>
    </row>
    <row r="34" spans="2:11" ht="12.75">
      <c r="B34" s="15">
        <v>500</v>
      </c>
      <c r="C34" s="5" t="s">
        <v>1026</v>
      </c>
      <c r="D34" s="19">
        <v>10400056</v>
      </c>
      <c r="E34" s="19">
        <v>11168457</v>
      </c>
      <c r="F34" s="19">
        <v>11168457</v>
      </c>
      <c r="G34" s="19"/>
      <c r="H34" s="19">
        <v>28071869</v>
      </c>
      <c r="I34" s="122">
        <f t="shared" si="0"/>
        <v>7.388431369984927</v>
      </c>
      <c r="J34" s="116">
        <f t="shared" si="1"/>
        <v>151.349573177387</v>
      </c>
      <c r="K34" s="124" t="e">
        <f t="shared" si="2"/>
        <v>#DIV/0!</v>
      </c>
    </row>
    <row r="35" spans="2:11" ht="16.5" customHeight="1">
      <c r="B35" s="15">
        <v>500</v>
      </c>
      <c r="C35" s="5" t="s">
        <v>840</v>
      </c>
      <c r="D35" s="19"/>
      <c r="E35" s="19"/>
      <c r="F35" s="19"/>
      <c r="G35" s="19">
        <v>31817242</v>
      </c>
      <c r="H35" s="19">
        <v>37202753</v>
      </c>
      <c r="I35" s="122" t="e">
        <f t="shared" si="0"/>
        <v>#DIV/0!</v>
      </c>
      <c r="J35" s="116" t="e">
        <f t="shared" si="1"/>
        <v>#DIV/0!</v>
      </c>
      <c r="K35" s="124">
        <f t="shared" si="2"/>
        <v>16.92639167153458</v>
      </c>
    </row>
    <row r="36" spans="2:11" ht="16.5" customHeight="1">
      <c r="B36" s="15">
        <v>510</v>
      </c>
      <c r="C36" s="5" t="s">
        <v>1025</v>
      </c>
      <c r="D36" s="19">
        <v>27489930</v>
      </c>
      <c r="E36" s="19">
        <v>23763059</v>
      </c>
      <c r="F36" s="19">
        <v>23763059</v>
      </c>
      <c r="G36" s="19">
        <v>42519899</v>
      </c>
      <c r="H36" s="19"/>
      <c r="I36" s="122">
        <f t="shared" si="0"/>
        <v>-13.557222590235774</v>
      </c>
      <c r="J36" s="116">
        <f t="shared" si="1"/>
        <v>-100</v>
      </c>
      <c r="K36" s="124">
        <f t="shared" si="2"/>
        <v>-100</v>
      </c>
    </row>
    <row r="37" spans="2:11" ht="12.75">
      <c r="B37" s="15">
        <v>511</v>
      </c>
      <c r="C37" s="5" t="s">
        <v>1027</v>
      </c>
      <c r="D37" s="19">
        <v>27425216</v>
      </c>
      <c r="E37" s="19">
        <v>25098673</v>
      </c>
      <c r="F37" s="19">
        <v>25098673</v>
      </c>
      <c r="G37" s="19"/>
      <c r="H37" s="19">
        <v>27430004</v>
      </c>
      <c r="I37" s="122">
        <f t="shared" si="0"/>
        <v>-8.48322580212313</v>
      </c>
      <c r="J37" s="116">
        <f t="shared" si="1"/>
        <v>9.288662392629288</v>
      </c>
      <c r="K37" s="124" t="e">
        <f t="shared" si="2"/>
        <v>#DIV/0!</v>
      </c>
    </row>
    <row r="38" spans="2:11" ht="12.75">
      <c r="B38" s="15">
        <v>511</v>
      </c>
      <c r="C38" s="5" t="s">
        <v>841</v>
      </c>
      <c r="D38" s="19"/>
      <c r="E38" s="19"/>
      <c r="F38" s="19"/>
      <c r="G38" s="19">
        <v>31269364</v>
      </c>
      <c r="H38" s="19"/>
      <c r="I38" s="122" t="e">
        <f t="shared" si="0"/>
        <v>#DIV/0!</v>
      </c>
      <c r="J38" s="116" t="e">
        <f t="shared" si="1"/>
        <v>#DIV/0!</v>
      </c>
      <c r="K38" s="124">
        <f t="shared" si="2"/>
        <v>-100</v>
      </c>
    </row>
    <row r="39" spans="2:11" ht="14.25" customHeight="1">
      <c r="B39" s="15">
        <v>512</v>
      </c>
      <c r="C39" s="5" t="s">
        <v>953</v>
      </c>
      <c r="D39" s="19"/>
      <c r="E39" s="19"/>
      <c r="F39" s="19"/>
      <c r="G39" s="19">
        <v>71173964</v>
      </c>
      <c r="H39" s="19">
        <v>62356835</v>
      </c>
      <c r="I39" s="122" t="e">
        <f t="shared" si="0"/>
        <v>#DIV/0!</v>
      </c>
      <c r="J39" s="116" t="e">
        <f t="shared" si="1"/>
        <v>#DIV/0!</v>
      </c>
      <c r="K39" s="124">
        <f t="shared" si="2"/>
        <v>-12.388138168052576</v>
      </c>
    </row>
    <row r="40" spans="2:11" ht="12.75">
      <c r="B40" s="15">
        <v>513</v>
      </c>
      <c r="C40" s="5" t="s">
        <v>842</v>
      </c>
      <c r="D40" s="19"/>
      <c r="E40" s="19"/>
      <c r="F40" s="19"/>
      <c r="G40" s="19">
        <v>339007334</v>
      </c>
      <c r="H40" s="19">
        <v>336684294</v>
      </c>
      <c r="I40" s="122" t="e">
        <f t="shared" si="0"/>
        <v>#DIV/0!</v>
      </c>
      <c r="J40" s="116" t="e">
        <f t="shared" si="1"/>
        <v>#DIV/0!</v>
      </c>
      <c r="K40" s="124">
        <f t="shared" si="2"/>
        <v>-0.6852477120745659</v>
      </c>
    </row>
    <row r="41" spans="2:11" ht="12.75">
      <c r="B41" s="15">
        <v>600</v>
      </c>
      <c r="C41" s="5" t="s">
        <v>843</v>
      </c>
      <c r="D41" s="19"/>
      <c r="E41" s="19"/>
      <c r="F41" s="19"/>
      <c r="G41" s="19">
        <v>11908735</v>
      </c>
      <c r="H41" s="19">
        <v>10553382</v>
      </c>
      <c r="I41" s="122" t="e">
        <f t="shared" si="0"/>
        <v>#DIV/0!</v>
      </c>
      <c r="J41" s="116" t="e">
        <f t="shared" si="1"/>
        <v>#DIV/0!</v>
      </c>
      <c r="K41" s="124">
        <f t="shared" si="2"/>
        <v>-11.38116684937569</v>
      </c>
    </row>
    <row r="42" spans="2:11" ht="24">
      <c r="B42" s="15">
        <v>610</v>
      </c>
      <c r="C42" s="5" t="s">
        <v>954</v>
      </c>
      <c r="D42" s="19"/>
      <c r="E42" s="19"/>
      <c r="F42" s="19"/>
      <c r="G42" s="19">
        <v>13875332</v>
      </c>
      <c r="H42" s="19">
        <v>12186827</v>
      </c>
      <c r="I42" s="122" t="e">
        <f t="shared" si="0"/>
        <v>#DIV/0!</v>
      </c>
      <c r="J42" s="116" t="e">
        <f t="shared" si="1"/>
        <v>#DIV/0!</v>
      </c>
      <c r="K42" s="124">
        <f t="shared" si="2"/>
        <v>-12.169114223717315</v>
      </c>
    </row>
    <row r="43" spans="2:11" ht="24">
      <c r="B43" s="15">
        <v>611</v>
      </c>
      <c r="C43" s="5" t="s">
        <v>955</v>
      </c>
      <c r="D43" s="19"/>
      <c r="E43" s="19"/>
      <c r="F43" s="19"/>
      <c r="G43" s="19">
        <v>12927279</v>
      </c>
      <c r="H43" s="19">
        <v>11400248</v>
      </c>
      <c r="I43" s="122" t="e">
        <f t="shared" si="0"/>
        <v>#DIV/0!</v>
      </c>
      <c r="J43" s="116" t="e">
        <f t="shared" si="1"/>
        <v>#DIV/0!</v>
      </c>
      <c r="K43" s="124">
        <f t="shared" si="2"/>
        <v>-11.812470358224648</v>
      </c>
    </row>
    <row r="44" spans="2:11" ht="24.75" customHeight="1">
      <c r="B44" s="15"/>
      <c r="C44" s="7" t="s">
        <v>437</v>
      </c>
      <c r="D44" s="25">
        <f>SUM(D45:D48)</f>
        <v>7687660991</v>
      </c>
      <c r="E44" s="25">
        <f>SUM(E45:E48)</f>
        <v>8377118024</v>
      </c>
      <c r="F44" s="25">
        <f>SUM(F45:F48)</f>
        <v>8377118024</v>
      </c>
      <c r="G44" s="25">
        <f>SUM(G45:G48)</f>
        <v>11895407049</v>
      </c>
      <c r="H44" s="25">
        <f>H45+H46+H47+H48</f>
        <v>14726162054</v>
      </c>
      <c r="I44" s="125">
        <f t="shared" si="0"/>
        <v>8.968358956087584</v>
      </c>
      <c r="J44" s="117">
        <f t="shared" si="1"/>
        <v>75.79031370705682</v>
      </c>
      <c r="K44" s="127">
        <f t="shared" si="2"/>
        <v>23.7970419451764</v>
      </c>
    </row>
    <row r="45" spans="2:11" ht="12.75">
      <c r="B45" s="15" t="s">
        <v>640</v>
      </c>
      <c r="C45" s="5" t="s">
        <v>1028</v>
      </c>
      <c r="D45" s="19">
        <v>65381053</v>
      </c>
      <c r="E45" s="19">
        <v>78312971</v>
      </c>
      <c r="F45" s="19">
        <v>78312971</v>
      </c>
      <c r="G45" s="19">
        <v>96232013</v>
      </c>
      <c r="H45" s="19">
        <v>86577223</v>
      </c>
      <c r="I45" s="122">
        <f t="shared" si="0"/>
        <v>19.77930517576705</v>
      </c>
      <c r="J45" s="116">
        <f t="shared" si="1"/>
        <v>10.552852093939835</v>
      </c>
      <c r="K45" s="124">
        <f t="shared" si="2"/>
        <v>-10.032825562944424</v>
      </c>
    </row>
    <row r="46" spans="1:11" ht="12.75">
      <c r="A46" t="s">
        <v>291</v>
      </c>
      <c r="B46" s="15" t="s">
        <v>749</v>
      </c>
      <c r="C46" s="5" t="s">
        <v>1029</v>
      </c>
      <c r="D46" s="19">
        <v>4483022950</v>
      </c>
      <c r="E46" s="19">
        <v>4721594417</v>
      </c>
      <c r="F46" s="19">
        <v>4721594417</v>
      </c>
      <c r="G46" s="19">
        <v>8514851586</v>
      </c>
      <c r="H46" s="19">
        <v>7942555331</v>
      </c>
      <c r="I46" s="122">
        <f t="shared" si="0"/>
        <v>5.321665083155547</v>
      </c>
      <c r="J46" s="116">
        <f t="shared" si="1"/>
        <v>68.2176533927395</v>
      </c>
      <c r="K46" s="124">
        <f t="shared" si="2"/>
        <v>-6.721153612835263</v>
      </c>
    </row>
    <row r="47" spans="2:11" ht="15" customHeight="1">
      <c r="B47" s="15" t="s">
        <v>663</v>
      </c>
      <c r="C47" s="5" t="s">
        <v>1031</v>
      </c>
      <c r="D47" s="19">
        <v>681032621</v>
      </c>
      <c r="E47" s="19">
        <v>1153966211</v>
      </c>
      <c r="F47" s="19">
        <v>1153966211</v>
      </c>
      <c r="G47" s="19">
        <v>666648133</v>
      </c>
      <c r="H47" s="19">
        <v>4226258933</v>
      </c>
      <c r="I47" s="122">
        <f t="shared" si="0"/>
        <v>69.4436030546619</v>
      </c>
      <c r="J47" s="116">
        <f t="shared" si="1"/>
        <v>266.2376673349581</v>
      </c>
      <c r="K47" s="124">
        <f t="shared" si="2"/>
        <v>533.9564642566845</v>
      </c>
    </row>
    <row r="48" spans="2:11" ht="12.75">
      <c r="B48" s="15" t="s">
        <v>307</v>
      </c>
      <c r="C48" s="5" t="s">
        <v>1030</v>
      </c>
      <c r="D48" s="19">
        <v>2458224367</v>
      </c>
      <c r="E48" s="19">
        <v>2423244425</v>
      </c>
      <c r="F48" s="19">
        <v>2423244425</v>
      </c>
      <c r="G48" s="19">
        <v>2617675317</v>
      </c>
      <c r="H48" s="19">
        <v>2470770567</v>
      </c>
      <c r="I48" s="122">
        <f t="shared" si="0"/>
        <v>-1.422975968735074</v>
      </c>
      <c r="J48" s="116">
        <f t="shared" si="1"/>
        <v>1.9612607589100328</v>
      </c>
      <c r="K48" s="124">
        <f t="shared" si="2"/>
        <v>-5.612030989708872</v>
      </c>
    </row>
    <row r="49" spans="2:11" ht="13.5" thickBot="1">
      <c r="B49" s="177" t="s">
        <v>616</v>
      </c>
      <c r="C49" s="178"/>
      <c r="D49" s="21">
        <f>D5+D44</f>
        <v>9274400000</v>
      </c>
      <c r="E49" s="21">
        <f>E5+E44</f>
        <v>15164682654</v>
      </c>
      <c r="F49" s="21">
        <f>F5+F44</f>
        <v>13664682654</v>
      </c>
      <c r="G49" s="21">
        <f>G5+G44</f>
        <v>17048722600</v>
      </c>
      <c r="H49" s="21">
        <f>H5+H44</f>
        <v>19711622600</v>
      </c>
      <c r="I49" s="128">
        <f t="shared" si="0"/>
        <v>47.337646144224955</v>
      </c>
      <c r="J49" s="118">
        <f t="shared" si="1"/>
        <v>44.252326227494976</v>
      </c>
      <c r="K49" s="130">
        <f t="shared" si="2"/>
        <v>15.6193520328614</v>
      </c>
    </row>
    <row r="50" spans="2:11" ht="22.5" customHeight="1">
      <c r="B50" s="176" t="s">
        <v>617</v>
      </c>
      <c r="C50" s="176"/>
      <c r="D50" s="176"/>
      <c r="E50" s="176"/>
      <c r="F50" s="176"/>
      <c r="G50" s="176"/>
      <c r="H50" s="176"/>
      <c r="I50" s="176"/>
      <c r="J50" s="176"/>
      <c r="K50" s="176"/>
    </row>
    <row r="51" spans="2:11" ht="12.75">
      <c r="B51" s="186" t="s">
        <v>848</v>
      </c>
      <c r="C51" s="186"/>
      <c r="D51" s="186"/>
      <c r="E51" s="186"/>
      <c r="F51" s="186"/>
      <c r="G51" s="186"/>
      <c r="H51" s="186"/>
      <c r="I51" s="186"/>
      <c r="J51" s="186"/>
      <c r="K51" s="186"/>
    </row>
    <row r="52" spans="2:11" ht="12.75">
      <c r="B52" s="186" t="s">
        <v>1006</v>
      </c>
      <c r="C52" s="186"/>
      <c r="D52" s="186"/>
      <c r="E52" s="186"/>
      <c r="F52" s="186"/>
      <c r="G52" s="186"/>
      <c r="H52" s="186"/>
      <c r="I52" s="186"/>
      <c r="J52" s="186"/>
      <c r="K52" s="186"/>
    </row>
    <row r="62" ht="12.75">
      <c r="F62" t="s">
        <v>291</v>
      </c>
    </row>
  </sheetData>
  <sheetProtection/>
  <mergeCells count="9">
    <mergeCell ref="B51:K51"/>
    <mergeCell ref="B52:K52"/>
    <mergeCell ref="B49:C49"/>
    <mergeCell ref="B2:K2"/>
    <mergeCell ref="B3:B4"/>
    <mergeCell ref="C3:C4"/>
    <mergeCell ref="D4:H4"/>
    <mergeCell ref="I4:K4"/>
    <mergeCell ref="B50:K50"/>
  </mergeCells>
  <printOptions/>
  <pageMargins left="0.75" right="0.75" top="1" bottom="1" header="0" footer="0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2:K16"/>
  <sheetViews>
    <sheetView zoomScalePageLayoutView="0" workbookViewId="0" topLeftCell="A1">
      <selection activeCell="H9" sqref="H9"/>
    </sheetView>
  </sheetViews>
  <sheetFormatPr defaultColWidth="11.421875" defaultRowHeight="12.75"/>
  <cols>
    <col min="1" max="1" width="4.421875" style="0" customWidth="1"/>
    <col min="2" max="2" width="7.140625" style="0" customWidth="1"/>
    <col min="3" max="3" width="55.7109375" style="2" customWidth="1"/>
    <col min="4" max="6" width="12.00390625" style="0" bestFit="1" customWidth="1"/>
    <col min="7" max="7" width="12.7109375" style="0" bestFit="1" customWidth="1"/>
    <col min="8" max="8" width="12.00390625" style="0" bestFit="1" customWidth="1"/>
    <col min="9" max="11" width="11.140625" style="0" bestFit="1" customWidth="1"/>
  </cols>
  <sheetData>
    <row r="1" ht="13.5" thickBot="1"/>
    <row r="2" spans="2:11" ht="13.5" thickBot="1">
      <c r="B2" s="170" t="s">
        <v>162</v>
      </c>
      <c r="C2" s="171"/>
      <c r="D2" s="171"/>
      <c r="E2" s="171"/>
      <c r="F2" s="171"/>
      <c r="G2" s="171"/>
      <c r="H2" s="171"/>
      <c r="I2" s="171"/>
      <c r="J2" s="171"/>
      <c r="K2" s="172"/>
    </row>
    <row r="3" spans="2:11" ht="36.75" thickBot="1">
      <c r="B3" s="201" t="s">
        <v>618</v>
      </c>
      <c r="C3" s="201" t="s">
        <v>38</v>
      </c>
      <c r="D3" s="131" t="s">
        <v>845</v>
      </c>
      <c r="E3" s="53" t="s">
        <v>846</v>
      </c>
      <c r="F3" s="53" t="s">
        <v>847</v>
      </c>
      <c r="G3" s="53" t="s">
        <v>844</v>
      </c>
      <c r="H3" s="53" t="s">
        <v>469</v>
      </c>
      <c r="I3" s="104" t="s">
        <v>34</v>
      </c>
      <c r="J3" s="53" t="s">
        <v>35</v>
      </c>
      <c r="K3" s="53" t="s">
        <v>36</v>
      </c>
    </row>
    <row r="4" spans="2:11" ht="13.5" thickBot="1">
      <c r="B4" s="198"/>
      <c r="C4" s="198"/>
      <c r="D4" s="190" t="s">
        <v>32</v>
      </c>
      <c r="E4" s="191"/>
      <c r="F4" s="191"/>
      <c r="G4" s="191"/>
      <c r="H4" s="192"/>
      <c r="I4" s="190" t="s">
        <v>33</v>
      </c>
      <c r="J4" s="191"/>
      <c r="K4" s="192"/>
    </row>
    <row r="5" spans="2:11" ht="12.75">
      <c r="B5" s="14">
        <v>100</v>
      </c>
      <c r="C5" s="6" t="s">
        <v>1033</v>
      </c>
      <c r="D5" s="17">
        <v>60249283</v>
      </c>
      <c r="E5" s="17">
        <v>80592158</v>
      </c>
      <c r="F5" s="17">
        <v>69667158</v>
      </c>
      <c r="G5" s="30">
        <v>76303543</v>
      </c>
      <c r="H5" s="30">
        <v>68748311</v>
      </c>
      <c r="I5" s="95">
        <f>((F5/D5)-1)*100</f>
        <v>15.631513822330456</v>
      </c>
      <c r="J5" s="139">
        <f>((H5/F5)-1)*100</f>
        <v>-1.3189098369708163</v>
      </c>
      <c r="K5" s="140">
        <f>((H5/G5)-1)*100</f>
        <v>-9.901548084077827</v>
      </c>
    </row>
    <row r="6" spans="2:11" ht="12.75" customHeight="1">
      <c r="B6" s="15">
        <v>105</v>
      </c>
      <c r="C6" s="5" t="s">
        <v>1034</v>
      </c>
      <c r="D6" s="19">
        <v>258398</v>
      </c>
      <c r="E6" s="26"/>
      <c r="F6" s="26"/>
      <c r="G6" s="26"/>
      <c r="H6" s="26"/>
      <c r="I6" s="96">
        <f>((F6/D6)-1)*100</f>
        <v>-100</v>
      </c>
      <c r="J6" s="141" t="e">
        <f>((H6/F6)-1)*100</f>
        <v>#DIV/0!</v>
      </c>
      <c r="K6" s="142" t="e">
        <f>((H6/G6)-1)*100</f>
        <v>#DIV/0!</v>
      </c>
    </row>
    <row r="7" spans="2:11" ht="12.75">
      <c r="B7" s="15">
        <v>107</v>
      </c>
      <c r="C7" s="5" t="s">
        <v>1032</v>
      </c>
      <c r="D7" s="19">
        <v>66000</v>
      </c>
      <c r="E7" s="26" t="s">
        <v>291</v>
      </c>
      <c r="F7" s="26"/>
      <c r="G7" s="26"/>
      <c r="H7" s="26"/>
      <c r="I7" s="96">
        <f>((F7/D7)-1)*100</f>
        <v>-100</v>
      </c>
      <c r="J7" s="141" t="e">
        <f>((H7/F7)-1)*100</f>
        <v>#DIV/0!</v>
      </c>
      <c r="K7" s="142" t="e">
        <f>((H7/G7)-1)*100</f>
        <v>#DIV/0!</v>
      </c>
    </row>
    <row r="8" spans="2:11" ht="12.75">
      <c r="B8" s="15">
        <v>109</v>
      </c>
      <c r="C8" s="5" t="s">
        <v>375</v>
      </c>
      <c r="D8" s="19">
        <v>13833319</v>
      </c>
      <c r="E8" s="19">
        <v>16965218</v>
      </c>
      <c r="F8" s="19">
        <v>16390218</v>
      </c>
      <c r="G8" s="31">
        <v>29724157</v>
      </c>
      <c r="H8" s="31">
        <v>28779389</v>
      </c>
      <c r="I8" s="96">
        <f>((F8/D8)-1)*100</f>
        <v>18.48362638062493</v>
      </c>
      <c r="J8" s="141">
        <f>((H8/F8)-1)*100</f>
        <v>75.58881157041353</v>
      </c>
      <c r="K8" s="142">
        <f>((H8/G8)-1)*100</f>
        <v>-3.178451789229886</v>
      </c>
    </row>
    <row r="9" spans="2:11" ht="13.5" thickBot="1">
      <c r="B9" s="177" t="s">
        <v>616</v>
      </c>
      <c r="C9" s="178"/>
      <c r="D9" s="21">
        <f>SUM(D5:D8)</f>
        <v>74407000</v>
      </c>
      <c r="E9" s="21">
        <f>SUM(E5:E8)</f>
        <v>97557376</v>
      </c>
      <c r="F9" s="21">
        <f>SUM(F5:F8)</f>
        <v>86057376</v>
      </c>
      <c r="G9" s="21">
        <f>SUM(G5:G8)</f>
        <v>106027700</v>
      </c>
      <c r="H9" s="21">
        <f>SUM(H5:H8)</f>
        <v>97527700</v>
      </c>
      <c r="I9" s="97">
        <f>((F9/D9)-1)*100</f>
        <v>15.657634362358387</v>
      </c>
      <c r="J9" s="129">
        <f>((H9/F9)-1)*100</f>
        <v>13.328693638067701</v>
      </c>
      <c r="K9" s="130">
        <f>((H9/G9)-1)*100</f>
        <v>-8.016772975363985</v>
      </c>
    </row>
    <row r="10" spans="2:11" ht="23.25" customHeight="1">
      <c r="B10" s="176" t="s">
        <v>617</v>
      </c>
      <c r="C10" s="176"/>
      <c r="D10" s="176"/>
      <c r="E10" s="176"/>
      <c r="F10" s="176"/>
      <c r="G10" s="176"/>
      <c r="H10" s="176"/>
      <c r="I10" s="176"/>
      <c r="J10" s="176"/>
      <c r="K10" s="176"/>
    </row>
    <row r="11" spans="2:11" ht="12.75">
      <c r="B11" s="186" t="s">
        <v>848</v>
      </c>
      <c r="C11" s="186"/>
      <c r="D11" s="186"/>
      <c r="E11" s="186"/>
      <c r="F11" s="186"/>
      <c r="G11" s="186"/>
      <c r="H11" s="186"/>
      <c r="I11" s="186"/>
      <c r="J11" s="186"/>
      <c r="K11" s="186"/>
    </row>
    <row r="12" spans="2:11" ht="12.75">
      <c r="B12" s="173" t="s">
        <v>1006</v>
      </c>
      <c r="C12" s="173"/>
      <c r="D12" s="173"/>
      <c r="E12" s="173"/>
      <c r="F12" s="173"/>
      <c r="G12" s="173"/>
      <c r="H12" s="173"/>
      <c r="I12" s="173"/>
      <c r="J12" s="173"/>
      <c r="K12" s="173"/>
    </row>
    <row r="16" ht="12.75">
      <c r="C16" s="2" t="s">
        <v>291</v>
      </c>
    </row>
  </sheetData>
  <sheetProtection/>
  <mergeCells count="9">
    <mergeCell ref="B11:K11"/>
    <mergeCell ref="B12:K12"/>
    <mergeCell ref="B9:C9"/>
    <mergeCell ref="B2:K2"/>
    <mergeCell ref="B3:B4"/>
    <mergeCell ref="C3:C4"/>
    <mergeCell ref="D4:H4"/>
    <mergeCell ref="I4:K4"/>
    <mergeCell ref="B10:K10"/>
  </mergeCells>
  <printOptions/>
  <pageMargins left="0.75" right="0.75" top="1" bottom="1" header="0" footer="0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2:K35"/>
  <sheetViews>
    <sheetView zoomScalePageLayoutView="0" workbookViewId="0" topLeftCell="D16">
      <selection activeCell="H31" sqref="H31"/>
    </sheetView>
  </sheetViews>
  <sheetFormatPr defaultColWidth="11.421875" defaultRowHeight="12.75"/>
  <cols>
    <col min="1" max="1" width="5.00390625" style="0" customWidth="1"/>
    <col min="2" max="2" width="7.140625" style="0" customWidth="1"/>
    <col min="3" max="3" width="42.8515625" style="2" bestFit="1" customWidth="1"/>
    <col min="4" max="6" width="14.8515625" style="0" bestFit="1" customWidth="1"/>
    <col min="7" max="7" width="15.140625" style="0" customWidth="1"/>
    <col min="8" max="8" width="15.140625" style="0" bestFit="1" customWidth="1"/>
    <col min="9" max="11" width="11.140625" style="0" bestFit="1" customWidth="1"/>
  </cols>
  <sheetData>
    <row r="1" ht="13.5" thickBot="1"/>
    <row r="2" spans="2:11" ht="13.5" thickBot="1">
      <c r="B2" s="170" t="s">
        <v>163</v>
      </c>
      <c r="C2" s="171"/>
      <c r="D2" s="171"/>
      <c r="E2" s="171"/>
      <c r="F2" s="171"/>
      <c r="G2" s="171"/>
      <c r="H2" s="171"/>
      <c r="I2" s="171"/>
      <c r="J2" s="171"/>
      <c r="K2" s="172"/>
    </row>
    <row r="3" spans="2:11" ht="36.75" thickBot="1">
      <c r="B3" s="193" t="s">
        <v>618</v>
      </c>
      <c r="C3" s="193" t="s">
        <v>38</v>
      </c>
      <c r="D3" s="94" t="s">
        <v>845</v>
      </c>
      <c r="E3" s="46" t="s">
        <v>846</v>
      </c>
      <c r="F3" s="46" t="s">
        <v>847</v>
      </c>
      <c r="G3" s="46" t="s">
        <v>844</v>
      </c>
      <c r="H3" s="46" t="s">
        <v>469</v>
      </c>
      <c r="I3" s="104" t="s">
        <v>34</v>
      </c>
      <c r="J3" s="53" t="s">
        <v>35</v>
      </c>
      <c r="K3" s="53" t="s">
        <v>36</v>
      </c>
    </row>
    <row r="4" spans="2:11" ht="13.5" thickBot="1">
      <c r="B4" s="175"/>
      <c r="C4" s="175"/>
      <c r="D4" s="170" t="s">
        <v>32</v>
      </c>
      <c r="E4" s="171"/>
      <c r="F4" s="171"/>
      <c r="G4" s="171"/>
      <c r="H4" s="172"/>
      <c r="I4" s="190" t="s">
        <v>33</v>
      </c>
      <c r="J4" s="191"/>
      <c r="K4" s="192"/>
    </row>
    <row r="5" spans="2:11" ht="24">
      <c r="B5" s="14" t="s">
        <v>1058</v>
      </c>
      <c r="C5" s="6" t="s">
        <v>1059</v>
      </c>
      <c r="D5" s="17">
        <v>23590813</v>
      </c>
      <c r="E5" s="17">
        <v>22429097</v>
      </c>
      <c r="F5" s="17">
        <v>22429097</v>
      </c>
      <c r="G5" s="17">
        <v>33609982</v>
      </c>
      <c r="H5" s="17">
        <v>33178105</v>
      </c>
      <c r="I5" s="95">
        <f>((F5/D5)-1)*100</f>
        <v>-4.924442409000484</v>
      </c>
      <c r="J5" s="139">
        <f>((H5/F5)-1)*100</f>
        <v>47.924390357757154</v>
      </c>
      <c r="K5" s="140">
        <f>((H5/G5)-1)*100</f>
        <v>-1.2849664721629406</v>
      </c>
    </row>
    <row r="6" spans="2:11" ht="12.75">
      <c r="B6" s="15" t="s">
        <v>1035</v>
      </c>
      <c r="C6" s="5" t="s">
        <v>1060</v>
      </c>
      <c r="D6" s="19">
        <v>86500754</v>
      </c>
      <c r="E6" s="19">
        <v>86517284</v>
      </c>
      <c r="F6" s="19">
        <v>86517284</v>
      </c>
      <c r="G6" s="19">
        <v>93577682</v>
      </c>
      <c r="H6" s="19">
        <v>92770923</v>
      </c>
      <c r="I6" s="96">
        <f aca="true" t="shared" si="0" ref="I6:I31">((F6/D6)-1)*100</f>
        <v>0.01910966001521519</v>
      </c>
      <c r="J6" s="141">
        <f aca="true" t="shared" si="1" ref="J6:J31">((H6/F6)-1)*100</f>
        <v>7.228196160203093</v>
      </c>
      <c r="K6" s="142">
        <f aca="true" t="shared" si="2" ref="K6:K31">((H6/G6)-1)*100</f>
        <v>-0.8621275743932233</v>
      </c>
    </row>
    <row r="7" spans="2:11" ht="12.75" customHeight="1">
      <c r="B7" s="15" t="s">
        <v>1036</v>
      </c>
      <c r="C7" s="5" t="s">
        <v>1061</v>
      </c>
      <c r="D7" s="19">
        <v>87337219</v>
      </c>
      <c r="E7" s="19">
        <v>87787906</v>
      </c>
      <c r="F7" s="19">
        <v>87787906</v>
      </c>
      <c r="G7" s="19">
        <v>110273477</v>
      </c>
      <c r="H7" s="19">
        <v>109250452</v>
      </c>
      <c r="I7" s="96">
        <f t="shared" si="0"/>
        <v>0.516030857359917</v>
      </c>
      <c r="J7" s="141">
        <f t="shared" si="1"/>
        <v>24.44818082344964</v>
      </c>
      <c r="K7" s="142">
        <f t="shared" si="2"/>
        <v>-0.9277162812232675</v>
      </c>
    </row>
    <row r="8" spans="2:11" ht="12.75">
      <c r="B8" s="15" t="s">
        <v>1037</v>
      </c>
      <c r="C8" s="5" t="s">
        <v>1038</v>
      </c>
      <c r="D8" s="19">
        <v>65113410</v>
      </c>
      <c r="E8" s="19">
        <v>65648703</v>
      </c>
      <c r="F8" s="19">
        <v>65648703</v>
      </c>
      <c r="G8" s="19">
        <v>77120224</v>
      </c>
      <c r="H8" s="19">
        <v>76675972</v>
      </c>
      <c r="I8" s="96">
        <f t="shared" si="0"/>
        <v>0.8220933291621435</v>
      </c>
      <c r="J8" s="141">
        <f t="shared" si="1"/>
        <v>16.79739049833171</v>
      </c>
      <c r="K8" s="142">
        <f t="shared" si="2"/>
        <v>-0.5760512313864652</v>
      </c>
    </row>
    <row r="9" spans="2:11" ht="24">
      <c r="B9" s="15" t="s">
        <v>1039</v>
      </c>
      <c r="C9" s="5" t="s">
        <v>1062</v>
      </c>
      <c r="D9" s="19">
        <v>87370498</v>
      </c>
      <c r="E9" s="19">
        <v>83664668</v>
      </c>
      <c r="F9" s="19">
        <v>83664668</v>
      </c>
      <c r="G9" s="19">
        <v>100057675</v>
      </c>
      <c r="H9" s="19">
        <v>99489951</v>
      </c>
      <c r="I9" s="96">
        <f t="shared" si="0"/>
        <v>-4.241511820156962</v>
      </c>
      <c r="J9" s="141">
        <f t="shared" si="1"/>
        <v>18.915132729624883</v>
      </c>
      <c r="K9" s="142">
        <f t="shared" si="2"/>
        <v>-0.567396753922178</v>
      </c>
    </row>
    <row r="10" spans="2:11" ht="24">
      <c r="B10" s="15" t="s">
        <v>1040</v>
      </c>
      <c r="C10" s="5" t="s">
        <v>177</v>
      </c>
      <c r="D10" s="19">
        <v>52221574</v>
      </c>
      <c r="E10" s="19">
        <v>51707121</v>
      </c>
      <c r="F10" s="19">
        <v>51707121</v>
      </c>
      <c r="G10" s="19">
        <v>57427342</v>
      </c>
      <c r="H10" s="19">
        <v>56979895</v>
      </c>
      <c r="I10" s="96">
        <f t="shared" si="0"/>
        <v>-0.9851349942075704</v>
      </c>
      <c r="J10" s="141">
        <f t="shared" si="1"/>
        <v>10.197384611686267</v>
      </c>
      <c r="K10" s="142">
        <f t="shared" si="2"/>
        <v>-0.7791532472458895</v>
      </c>
    </row>
    <row r="11" spans="2:11" ht="16.5" customHeight="1">
      <c r="B11" s="15" t="s">
        <v>1041</v>
      </c>
      <c r="C11" s="5" t="s">
        <v>176</v>
      </c>
      <c r="D11" s="19">
        <v>157872202</v>
      </c>
      <c r="E11" s="19">
        <v>152166440</v>
      </c>
      <c r="F11" s="19">
        <v>152166440</v>
      </c>
      <c r="G11" s="19">
        <v>173832182</v>
      </c>
      <c r="H11" s="19">
        <v>171293763</v>
      </c>
      <c r="I11" s="96">
        <f t="shared" si="0"/>
        <v>-3.6141650827167138</v>
      </c>
      <c r="J11" s="141">
        <f t="shared" si="1"/>
        <v>12.570000980505291</v>
      </c>
      <c r="K11" s="142">
        <f t="shared" si="2"/>
        <v>-1.4602698825928573</v>
      </c>
    </row>
    <row r="12" spans="2:11" ht="16.5" customHeight="1">
      <c r="B12" s="15" t="s">
        <v>1042</v>
      </c>
      <c r="C12" s="5" t="s">
        <v>1063</v>
      </c>
      <c r="D12" s="19">
        <v>230307394</v>
      </c>
      <c r="E12" s="19">
        <v>225128433</v>
      </c>
      <c r="F12" s="19">
        <v>225128433</v>
      </c>
      <c r="G12" s="19">
        <v>264860110</v>
      </c>
      <c r="H12" s="19">
        <v>263536187</v>
      </c>
      <c r="I12" s="96">
        <f t="shared" si="0"/>
        <v>-2.2487167737219926</v>
      </c>
      <c r="J12" s="141">
        <f t="shared" si="1"/>
        <v>17.060374599595775</v>
      </c>
      <c r="K12" s="142">
        <f t="shared" si="2"/>
        <v>-0.4998574530532318</v>
      </c>
    </row>
    <row r="13" spans="2:11" ht="12.75">
      <c r="B13" s="15" t="s">
        <v>1043</v>
      </c>
      <c r="C13" s="5" t="s">
        <v>1064</v>
      </c>
      <c r="D13" s="19">
        <v>114242539</v>
      </c>
      <c r="E13" s="19">
        <v>114561260</v>
      </c>
      <c r="F13" s="19">
        <v>114561260</v>
      </c>
      <c r="G13" s="19">
        <v>132743138</v>
      </c>
      <c r="H13" s="19">
        <v>132163629</v>
      </c>
      <c r="I13" s="96">
        <f t="shared" si="0"/>
        <v>0.2789862714798419</v>
      </c>
      <c r="J13" s="141">
        <f t="shared" si="1"/>
        <v>15.365027409789311</v>
      </c>
      <c r="K13" s="142">
        <f t="shared" si="2"/>
        <v>-0.4365641860899827</v>
      </c>
    </row>
    <row r="14" spans="2:11" ht="12.75">
      <c r="B14" s="15" t="s">
        <v>1044</v>
      </c>
      <c r="C14" s="5" t="s">
        <v>956</v>
      </c>
      <c r="D14" s="19">
        <v>92776253</v>
      </c>
      <c r="E14" s="19">
        <v>91744031</v>
      </c>
      <c r="F14" s="19">
        <v>91744031</v>
      </c>
      <c r="G14" s="19">
        <v>103021929</v>
      </c>
      <c r="H14" s="19">
        <v>102510704</v>
      </c>
      <c r="I14" s="96">
        <f t="shared" si="0"/>
        <v>-1.1125928959428877</v>
      </c>
      <c r="J14" s="141">
        <f t="shared" si="1"/>
        <v>11.735556943208646</v>
      </c>
      <c r="K14" s="142">
        <f t="shared" si="2"/>
        <v>-0.49622930279241695</v>
      </c>
    </row>
    <row r="15" spans="2:11" ht="12.75">
      <c r="B15" s="15" t="s">
        <v>1045</v>
      </c>
      <c r="C15" s="5" t="s">
        <v>1066</v>
      </c>
      <c r="D15" s="19">
        <v>93511052</v>
      </c>
      <c r="E15" s="19">
        <v>87531574</v>
      </c>
      <c r="F15" s="19">
        <v>87531574</v>
      </c>
      <c r="G15" s="19">
        <v>105227641</v>
      </c>
      <c r="H15" s="19">
        <v>104562023</v>
      </c>
      <c r="I15" s="96">
        <f t="shared" si="0"/>
        <v>-6.394407796845236</v>
      </c>
      <c r="J15" s="141">
        <f t="shared" si="1"/>
        <v>19.456349545365192</v>
      </c>
      <c r="K15" s="142">
        <f t="shared" si="2"/>
        <v>-0.6325505291903344</v>
      </c>
    </row>
    <row r="16" spans="2:11" ht="13.5" customHeight="1">
      <c r="B16" s="15" t="s">
        <v>1046</v>
      </c>
      <c r="C16" s="5" t="s">
        <v>1065</v>
      </c>
      <c r="D16" s="19">
        <v>144484082</v>
      </c>
      <c r="E16" s="19">
        <v>143167930</v>
      </c>
      <c r="F16" s="19">
        <v>143167930</v>
      </c>
      <c r="G16" s="19">
        <v>181128337</v>
      </c>
      <c r="H16" s="19">
        <v>179516091</v>
      </c>
      <c r="I16" s="96">
        <f t="shared" si="0"/>
        <v>-0.9109321814426585</v>
      </c>
      <c r="J16" s="141">
        <f t="shared" si="1"/>
        <v>25.388479808292264</v>
      </c>
      <c r="K16" s="142">
        <f t="shared" si="2"/>
        <v>-0.8901125172920854</v>
      </c>
    </row>
    <row r="17" spans="2:11" ht="12.75">
      <c r="B17" s="15" t="s">
        <v>1047</v>
      </c>
      <c r="C17" s="5" t="s">
        <v>1067</v>
      </c>
      <c r="D17" s="19">
        <v>5974169013</v>
      </c>
      <c r="E17" s="19">
        <v>6517927986</v>
      </c>
      <c r="F17" s="19">
        <v>6517927986</v>
      </c>
      <c r="G17" s="19">
        <v>7789729960</v>
      </c>
      <c r="H17" s="19">
        <v>8635700310</v>
      </c>
      <c r="I17" s="96">
        <f t="shared" si="0"/>
        <v>9.101834444535495</v>
      </c>
      <c r="J17" s="141">
        <f t="shared" si="1"/>
        <v>32.49149620168878</v>
      </c>
      <c r="K17" s="142">
        <f t="shared" si="2"/>
        <v>10.860072869586347</v>
      </c>
    </row>
    <row r="18" spans="2:11" ht="12.75">
      <c r="B18" s="15" t="s">
        <v>1048</v>
      </c>
      <c r="C18" s="5" t="s">
        <v>1068</v>
      </c>
      <c r="D18" s="19">
        <v>111774543</v>
      </c>
      <c r="E18" s="19">
        <v>111365420</v>
      </c>
      <c r="F18" s="19">
        <v>111365420</v>
      </c>
      <c r="G18" s="19">
        <v>118727710</v>
      </c>
      <c r="H18" s="19">
        <v>117971729</v>
      </c>
      <c r="I18" s="96">
        <f t="shared" si="0"/>
        <v>-0.3660252048626189</v>
      </c>
      <c r="J18" s="141">
        <f t="shared" si="1"/>
        <v>5.9321008262708474</v>
      </c>
      <c r="K18" s="142">
        <f t="shared" si="2"/>
        <v>-0.6367350974764041</v>
      </c>
    </row>
    <row r="19" spans="2:11" ht="12.75">
      <c r="B19" s="15" t="s">
        <v>1049</v>
      </c>
      <c r="C19" s="5" t="s">
        <v>1050</v>
      </c>
      <c r="D19" s="19">
        <v>160920059</v>
      </c>
      <c r="E19" s="19">
        <v>154774137</v>
      </c>
      <c r="F19" s="19">
        <v>154774137</v>
      </c>
      <c r="G19" s="19">
        <v>190923903</v>
      </c>
      <c r="H19" s="19">
        <v>188378715</v>
      </c>
      <c r="I19" s="96">
        <f t="shared" si="0"/>
        <v>-3.8192392161626065</v>
      </c>
      <c r="J19" s="141">
        <f t="shared" si="1"/>
        <v>21.712011225751503</v>
      </c>
      <c r="K19" s="142">
        <f t="shared" si="2"/>
        <v>-1.3330902836194425</v>
      </c>
    </row>
    <row r="20" spans="2:11" ht="12.75">
      <c r="B20" s="15" t="s">
        <v>1051</v>
      </c>
      <c r="C20" s="5" t="s">
        <v>1052</v>
      </c>
      <c r="D20" s="19">
        <v>184081458</v>
      </c>
      <c r="E20" s="19">
        <v>178890942</v>
      </c>
      <c r="F20" s="19">
        <v>178890942</v>
      </c>
      <c r="G20" s="19">
        <v>206739386</v>
      </c>
      <c r="H20" s="19">
        <v>205461900</v>
      </c>
      <c r="I20" s="96">
        <f t="shared" si="0"/>
        <v>-2.8196843160596896</v>
      </c>
      <c r="J20" s="141">
        <f t="shared" si="1"/>
        <v>14.853160089011098</v>
      </c>
      <c r="K20" s="142">
        <f t="shared" si="2"/>
        <v>-0.6179209606436586</v>
      </c>
    </row>
    <row r="21" spans="2:11" ht="12.75">
      <c r="B21" s="15" t="s">
        <v>1053</v>
      </c>
      <c r="C21" s="5" t="s">
        <v>1054</v>
      </c>
      <c r="D21" s="19">
        <v>68160584</v>
      </c>
      <c r="E21" s="19">
        <v>64600907</v>
      </c>
      <c r="F21" s="19">
        <v>64600907</v>
      </c>
      <c r="G21" s="19">
        <v>75563046</v>
      </c>
      <c r="H21" s="19">
        <v>74991878</v>
      </c>
      <c r="I21" s="96">
        <f t="shared" si="0"/>
        <v>-5.222486063206267</v>
      </c>
      <c r="J21" s="141">
        <f t="shared" si="1"/>
        <v>16.084868591705682</v>
      </c>
      <c r="K21" s="142">
        <f t="shared" si="2"/>
        <v>-0.7558827101808441</v>
      </c>
    </row>
    <row r="22" spans="2:11" ht="12.75">
      <c r="B22" s="15" t="s">
        <v>1055</v>
      </c>
      <c r="C22" s="5" t="s">
        <v>1056</v>
      </c>
      <c r="D22" s="19">
        <v>43197196</v>
      </c>
      <c r="E22" s="19">
        <v>41883063</v>
      </c>
      <c r="F22" s="19">
        <v>41883063</v>
      </c>
      <c r="G22" s="19">
        <v>51429100</v>
      </c>
      <c r="H22" s="19">
        <v>50838995</v>
      </c>
      <c r="I22" s="96">
        <f t="shared" si="0"/>
        <v>-3.0421719965342153</v>
      </c>
      <c r="J22" s="141">
        <f t="shared" si="1"/>
        <v>21.383182982581772</v>
      </c>
      <c r="K22" s="142">
        <f t="shared" si="2"/>
        <v>-1.1474145960166493</v>
      </c>
    </row>
    <row r="23" spans="2:11" ht="12.75">
      <c r="B23" s="15" t="s">
        <v>1057</v>
      </c>
      <c r="C23" s="5" t="s">
        <v>1069</v>
      </c>
      <c r="D23" s="19">
        <v>40954400</v>
      </c>
      <c r="E23" s="19">
        <v>40801725</v>
      </c>
      <c r="F23" s="19">
        <v>40801725</v>
      </c>
      <c r="G23" s="19">
        <v>40922779</v>
      </c>
      <c r="H23" s="19">
        <v>40922779</v>
      </c>
      <c r="I23" s="96">
        <f t="shared" si="0"/>
        <v>-0.37279266696618185</v>
      </c>
      <c r="J23" s="141">
        <f t="shared" si="1"/>
        <v>0.296688436579573</v>
      </c>
      <c r="K23" s="142">
        <f t="shared" si="2"/>
        <v>0</v>
      </c>
    </row>
    <row r="24" spans="2:11" ht="12.75">
      <c r="B24" s="15" t="s">
        <v>1077</v>
      </c>
      <c r="C24" s="5" t="s">
        <v>1070</v>
      </c>
      <c r="D24" s="19">
        <v>143439502</v>
      </c>
      <c r="E24" s="19">
        <v>139362540</v>
      </c>
      <c r="F24" s="19">
        <v>139362540</v>
      </c>
      <c r="G24" s="19">
        <v>168703867</v>
      </c>
      <c r="H24" s="19">
        <v>167763604</v>
      </c>
      <c r="I24" s="96">
        <f t="shared" si="0"/>
        <v>-2.842286778156833</v>
      </c>
      <c r="J24" s="141">
        <f t="shared" si="1"/>
        <v>20.379266910605963</v>
      </c>
      <c r="K24" s="142">
        <f t="shared" si="2"/>
        <v>-0.5573452563479186</v>
      </c>
    </row>
    <row r="25" spans="2:11" ht="12.75" customHeight="1">
      <c r="B25" s="15" t="s">
        <v>1071</v>
      </c>
      <c r="C25" s="5" t="s">
        <v>1078</v>
      </c>
      <c r="D25" s="19">
        <v>77321345</v>
      </c>
      <c r="E25" s="19">
        <v>72227568</v>
      </c>
      <c r="F25" s="19">
        <v>72227568</v>
      </c>
      <c r="G25" s="19">
        <v>83138570</v>
      </c>
      <c r="H25" s="19">
        <v>82068724</v>
      </c>
      <c r="I25" s="96">
        <f t="shared" si="0"/>
        <v>-6.5878018547142485</v>
      </c>
      <c r="J25" s="141">
        <f t="shared" si="1"/>
        <v>13.625207483103964</v>
      </c>
      <c r="K25" s="142">
        <f t="shared" si="2"/>
        <v>-1.2868227105662267</v>
      </c>
    </row>
    <row r="26" spans="2:11" ht="12.75">
      <c r="B26" s="15" t="s">
        <v>1072</v>
      </c>
      <c r="C26" s="5" t="s">
        <v>957</v>
      </c>
      <c r="D26" s="19">
        <v>242519544</v>
      </c>
      <c r="E26" s="19">
        <v>234253656</v>
      </c>
      <c r="F26" s="19">
        <v>234253656</v>
      </c>
      <c r="G26" s="19">
        <v>229635239</v>
      </c>
      <c r="H26" s="19">
        <v>228423303</v>
      </c>
      <c r="I26" s="96">
        <f t="shared" si="0"/>
        <v>-3.408338917213205</v>
      </c>
      <c r="J26" s="141">
        <f t="shared" si="1"/>
        <v>-2.488905872188396</v>
      </c>
      <c r="K26" s="142">
        <f t="shared" si="2"/>
        <v>-0.5277656884359994</v>
      </c>
    </row>
    <row r="27" spans="2:11" ht="16.5" customHeight="1">
      <c r="B27" s="15" t="s">
        <v>1073</v>
      </c>
      <c r="C27" s="5" t="s">
        <v>1079</v>
      </c>
      <c r="D27" s="19">
        <v>45445432</v>
      </c>
      <c r="E27" s="19">
        <v>52904662</v>
      </c>
      <c r="F27" s="19">
        <v>52904662</v>
      </c>
      <c r="G27" s="19">
        <v>68595065</v>
      </c>
      <c r="H27" s="19">
        <v>67501372</v>
      </c>
      <c r="I27" s="96">
        <f t="shared" si="0"/>
        <v>16.413596860516154</v>
      </c>
      <c r="J27" s="141">
        <f t="shared" si="1"/>
        <v>27.5905930558634</v>
      </c>
      <c r="K27" s="142">
        <f t="shared" si="2"/>
        <v>-1.5944193652998262</v>
      </c>
    </row>
    <row r="28" spans="2:11" ht="12.75">
      <c r="B28" s="15" t="s">
        <v>1074</v>
      </c>
      <c r="C28" s="5" t="s">
        <v>1080</v>
      </c>
      <c r="D28" s="19">
        <v>94424198</v>
      </c>
      <c r="E28" s="19">
        <v>92546375</v>
      </c>
      <c r="F28" s="19">
        <v>92546375</v>
      </c>
      <c r="G28" s="19">
        <v>107721447</v>
      </c>
      <c r="H28" s="19">
        <v>107092091</v>
      </c>
      <c r="I28" s="96">
        <f t="shared" si="0"/>
        <v>-1.9887095043158332</v>
      </c>
      <c r="J28" s="141">
        <f t="shared" si="1"/>
        <v>15.717218529629061</v>
      </c>
      <c r="K28" s="142">
        <f t="shared" si="2"/>
        <v>-0.5842439156986123</v>
      </c>
    </row>
    <row r="29" spans="2:11" ht="18.75" customHeight="1">
      <c r="B29" s="15" t="s">
        <v>1075</v>
      </c>
      <c r="C29" s="5" t="s">
        <v>1081</v>
      </c>
      <c r="D29" s="19">
        <v>271703550</v>
      </c>
      <c r="E29" s="19">
        <v>250314696</v>
      </c>
      <c r="F29" s="19">
        <v>250314696</v>
      </c>
      <c r="G29" s="19">
        <v>297243319</v>
      </c>
      <c r="H29" s="19">
        <v>296599318</v>
      </c>
      <c r="I29" s="96">
        <f t="shared" si="0"/>
        <v>-7.872129017084983</v>
      </c>
      <c r="J29" s="141">
        <f t="shared" si="1"/>
        <v>18.49057316235241</v>
      </c>
      <c r="K29" s="142">
        <f t="shared" si="2"/>
        <v>-0.21665785531078674</v>
      </c>
    </row>
    <row r="30" spans="2:11" ht="17.25" customHeight="1">
      <c r="B30" s="15" t="s">
        <v>1076</v>
      </c>
      <c r="C30" s="5" t="s">
        <v>1082</v>
      </c>
      <c r="D30" s="19">
        <v>165808986</v>
      </c>
      <c r="E30" s="19">
        <v>166740834</v>
      </c>
      <c r="F30" s="19">
        <v>166740834</v>
      </c>
      <c r="G30" s="19">
        <v>191950590</v>
      </c>
      <c r="H30" s="19">
        <v>190361287</v>
      </c>
      <c r="I30" s="96">
        <f t="shared" si="0"/>
        <v>0.5620009038593388</v>
      </c>
      <c r="J30" s="141">
        <f t="shared" si="1"/>
        <v>14.165967887626142</v>
      </c>
      <c r="K30" s="142">
        <f t="shared" si="2"/>
        <v>-0.82797505337181</v>
      </c>
    </row>
    <row r="31" spans="2:11" ht="13.5" thickBot="1">
      <c r="B31" s="177" t="s">
        <v>616</v>
      </c>
      <c r="C31" s="178"/>
      <c r="D31" s="21">
        <f>SUM(D5:D30)</f>
        <v>8859247600</v>
      </c>
      <c r="E31" s="21">
        <f>SUM(E5:E30)</f>
        <v>9330648958</v>
      </c>
      <c r="F31" s="21">
        <f>SUM(F5:F30)</f>
        <v>9330648958</v>
      </c>
      <c r="G31" s="21">
        <f>SUM(G5:G30)</f>
        <v>11053903700</v>
      </c>
      <c r="H31" s="21">
        <f>SUM(H5:H30)</f>
        <v>11876003700</v>
      </c>
      <c r="I31" s="97">
        <f t="shared" si="0"/>
        <v>5.321008953401418</v>
      </c>
      <c r="J31" s="129">
        <f t="shared" si="1"/>
        <v>27.27950385291946</v>
      </c>
      <c r="K31" s="130">
        <f t="shared" si="2"/>
        <v>7.437191623082451</v>
      </c>
    </row>
    <row r="32" spans="2:11" ht="22.5" customHeight="1">
      <c r="B32" s="176" t="s">
        <v>617</v>
      </c>
      <c r="C32" s="176"/>
      <c r="D32" s="176"/>
      <c r="E32" s="176"/>
      <c r="F32" s="176"/>
      <c r="G32" s="176"/>
      <c r="H32" s="176"/>
      <c r="I32" s="176"/>
      <c r="J32" s="176"/>
      <c r="K32" s="176"/>
    </row>
    <row r="33" spans="2:11" ht="12.75">
      <c r="B33" s="186" t="s">
        <v>848</v>
      </c>
      <c r="C33" s="186"/>
      <c r="D33" s="186"/>
      <c r="E33" s="186"/>
      <c r="F33" s="186"/>
      <c r="G33" s="186"/>
      <c r="H33" s="186"/>
      <c r="I33" s="186"/>
      <c r="J33" s="186"/>
      <c r="K33" s="186"/>
    </row>
    <row r="34" spans="2:11" ht="12.75">
      <c r="B34" s="186" t="s">
        <v>1006</v>
      </c>
      <c r="C34" s="186"/>
      <c r="D34" s="186"/>
      <c r="E34" s="186"/>
      <c r="F34" s="186"/>
      <c r="G34" s="186"/>
      <c r="H34" s="186"/>
      <c r="I34" s="186"/>
      <c r="J34" s="186"/>
      <c r="K34" s="186"/>
    </row>
    <row r="35" ht="12.75">
      <c r="C35" s="2" t="s">
        <v>291</v>
      </c>
    </row>
  </sheetData>
  <sheetProtection/>
  <mergeCells count="9">
    <mergeCell ref="B33:K33"/>
    <mergeCell ref="B34:K34"/>
    <mergeCell ref="B31:C31"/>
    <mergeCell ref="B2:K2"/>
    <mergeCell ref="B3:B4"/>
    <mergeCell ref="C3:C4"/>
    <mergeCell ref="D4:H4"/>
    <mergeCell ref="I4:K4"/>
    <mergeCell ref="B32:K32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6"/>
  <sheetViews>
    <sheetView zoomScale="75" zoomScaleNormal="75" zoomScalePageLayoutView="0" workbookViewId="0" topLeftCell="A1">
      <selection activeCell="D5" sqref="D5:K9"/>
    </sheetView>
  </sheetViews>
  <sheetFormatPr defaultColWidth="11.421875" defaultRowHeight="12.75"/>
  <cols>
    <col min="1" max="1" width="4.00390625" style="0" customWidth="1"/>
    <col min="2" max="2" width="5.57421875" style="0" bestFit="1" customWidth="1"/>
    <col min="3" max="3" width="32.7109375" style="0" bestFit="1" customWidth="1"/>
    <col min="4" max="4" width="17.28125" style="0" bestFit="1" customWidth="1"/>
    <col min="5" max="6" width="15.57421875" style="0" bestFit="1" customWidth="1"/>
    <col min="7" max="8" width="16.140625" style="0" bestFit="1" customWidth="1"/>
    <col min="9" max="11" width="11.140625" style="0" bestFit="1" customWidth="1"/>
  </cols>
  <sheetData>
    <row r="1" ht="13.5" thickBot="1"/>
    <row r="2" spans="2:11" ht="13.5" thickBot="1">
      <c r="B2" s="170" t="s">
        <v>40</v>
      </c>
      <c r="C2" s="171"/>
      <c r="D2" s="171"/>
      <c r="E2" s="171"/>
      <c r="F2" s="171"/>
      <c r="G2" s="171"/>
      <c r="H2" s="171"/>
      <c r="I2" s="171"/>
      <c r="J2" s="171"/>
      <c r="K2" s="172"/>
    </row>
    <row r="3" spans="2:11" ht="36.75" thickBot="1">
      <c r="B3" s="174" t="s">
        <v>618</v>
      </c>
      <c r="C3" s="174" t="s">
        <v>38</v>
      </c>
      <c r="D3" s="94" t="s">
        <v>845</v>
      </c>
      <c r="E3" s="46" t="s">
        <v>846</v>
      </c>
      <c r="F3" s="46" t="s">
        <v>847</v>
      </c>
      <c r="G3" s="46" t="s">
        <v>844</v>
      </c>
      <c r="H3" s="46" t="s">
        <v>469</v>
      </c>
      <c r="I3" s="53" t="s">
        <v>34</v>
      </c>
      <c r="J3" s="53" t="s">
        <v>35</v>
      </c>
      <c r="K3" s="53" t="s">
        <v>36</v>
      </c>
    </row>
    <row r="4" spans="2:11" ht="13.5" thickBot="1">
      <c r="B4" s="175"/>
      <c r="C4" s="175"/>
      <c r="D4" s="187" t="s">
        <v>32</v>
      </c>
      <c r="E4" s="188"/>
      <c r="F4" s="188"/>
      <c r="G4" s="188"/>
      <c r="H4" s="189"/>
      <c r="I4" s="190" t="s">
        <v>33</v>
      </c>
      <c r="J4" s="191"/>
      <c r="K4" s="192"/>
    </row>
    <row r="5" spans="2:11" ht="15.75" customHeight="1">
      <c r="B5" s="14">
        <v>100</v>
      </c>
      <c r="C5" s="6" t="s">
        <v>434</v>
      </c>
      <c r="D5" s="151">
        <v>2939116874</v>
      </c>
      <c r="E5" s="152">
        <v>3792073821</v>
      </c>
      <c r="F5" s="152">
        <v>3170357772</v>
      </c>
      <c r="G5" s="152">
        <v>4117115611</v>
      </c>
      <c r="H5" s="152">
        <v>3808315611</v>
      </c>
      <c r="I5" s="153">
        <f>((F5/D5)-1)*100</f>
        <v>7.867699989939214</v>
      </c>
      <c r="J5" s="163">
        <f>((H5/F5)-1)*100</f>
        <v>20.1225818938898</v>
      </c>
      <c r="K5" s="164">
        <f>((H5/G5)-1)*100</f>
        <v>-7.500396616868288</v>
      </c>
    </row>
    <row r="6" spans="2:11" ht="12.75">
      <c r="B6" s="15">
        <v>110</v>
      </c>
      <c r="C6" s="5" t="s">
        <v>1087</v>
      </c>
      <c r="D6" s="155">
        <v>19403761708</v>
      </c>
      <c r="E6" s="156">
        <v>24255134878</v>
      </c>
      <c r="F6" s="156">
        <v>20930391468</v>
      </c>
      <c r="G6" s="156">
        <v>26725165751</v>
      </c>
      <c r="H6" s="156">
        <v>24720765751</v>
      </c>
      <c r="I6" s="158">
        <f>((F6/D6)-1)*100</f>
        <v>7.867700000513733</v>
      </c>
      <c r="J6" s="165">
        <f>((H6/F6)-1)*100</f>
        <v>18.10942852547701</v>
      </c>
      <c r="K6" s="166">
        <f>((H6/G6)-1)*100</f>
        <v>-7.5000470293622</v>
      </c>
    </row>
    <row r="7" spans="2:11" ht="12.75">
      <c r="B7" s="15">
        <v>210</v>
      </c>
      <c r="C7" s="5" t="s">
        <v>1088</v>
      </c>
      <c r="D7" s="155">
        <v>823795177</v>
      </c>
      <c r="E7" s="156">
        <v>1142437740</v>
      </c>
      <c r="F7" s="156">
        <v>933285292</v>
      </c>
      <c r="G7" s="156">
        <v>1287034192</v>
      </c>
      <c r="H7" s="156">
        <v>1216997474</v>
      </c>
      <c r="I7" s="158">
        <f>((F7/D7)-1)*100</f>
        <v>13.290939065548812</v>
      </c>
      <c r="J7" s="165">
        <f>((H7/F7)-1)*100</f>
        <v>30.39929852446448</v>
      </c>
      <c r="K7" s="166">
        <f>((H7/G7)-1)*100</f>
        <v>-5.441713859300479</v>
      </c>
    </row>
    <row r="8" spans="2:11" ht="12.75">
      <c r="B8" s="15">
        <v>211</v>
      </c>
      <c r="C8" s="5" t="s">
        <v>1089</v>
      </c>
      <c r="D8" s="155">
        <v>222639174</v>
      </c>
      <c r="E8" s="156">
        <v>231242474</v>
      </c>
      <c r="F8" s="156">
        <v>195479374</v>
      </c>
      <c r="G8" s="156">
        <v>263434429</v>
      </c>
      <c r="H8" s="156">
        <v>217171147</v>
      </c>
      <c r="I8" s="158">
        <f>((F8/D8)-1)*100</f>
        <v>-12.199021183935944</v>
      </c>
      <c r="J8" s="165">
        <f>((H8/F8)-1)*100</f>
        <v>11.096706806519641</v>
      </c>
      <c r="K8" s="166">
        <f>((H8/G8)-1)*100</f>
        <v>-17.56159290781236</v>
      </c>
    </row>
    <row r="9" spans="2:11" ht="13.5" thickBot="1">
      <c r="B9" s="177" t="s">
        <v>616</v>
      </c>
      <c r="C9" s="178"/>
      <c r="D9" s="147">
        <f>SUM(D5:D8)</f>
        <v>23389312933</v>
      </c>
      <c r="E9" s="160">
        <f>SUM(E5:E8)</f>
        <v>29420888913</v>
      </c>
      <c r="F9" s="160">
        <f>SUM(F5:F8)</f>
        <v>25229513906</v>
      </c>
      <c r="G9" s="160">
        <f>SUM(G5:G8)</f>
        <v>32392749983</v>
      </c>
      <c r="H9" s="160">
        <f>SUM(H5:H8)</f>
        <v>29963249983</v>
      </c>
      <c r="I9" s="161">
        <f>((F9/D9)-1)*100</f>
        <v>7.867699997307986</v>
      </c>
      <c r="J9" s="168">
        <f>((H9/F9)-1)*100</f>
        <v>18.76269235561545</v>
      </c>
      <c r="K9" s="169">
        <f>((H9/G9)-1)*100</f>
        <v>-7.50013506502234</v>
      </c>
    </row>
    <row r="10" spans="2:11" ht="26.25" customHeight="1">
      <c r="B10" s="176" t="s">
        <v>617</v>
      </c>
      <c r="C10" s="176"/>
      <c r="D10" s="176"/>
      <c r="E10" s="176"/>
      <c r="F10" s="176"/>
      <c r="G10" s="176"/>
      <c r="H10" s="176"/>
      <c r="I10" s="176"/>
      <c r="J10" s="176"/>
      <c r="K10" s="176"/>
    </row>
    <row r="11" spans="2:11" ht="12.75">
      <c r="B11" s="186" t="s">
        <v>848</v>
      </c>
      <c r="C11" s="186"/>
      <c r="D11" s="186"/>
      <c r="E11" s="186"/>
      <c r="F11" s="186"/>
      <c r="G11" s="186"/>
      <c r="H11" s="186"/>
      <c r="I11" s="186"/>
      <c r="J11" s="186"/>
      <c r="K11" s="186"/>
    </row>
    <row r="12" spans="2:11" ht="12.75" customHeight="1">
      <c r="B12" s="173" t="s">
        <v>1006</v>
      </c>
      <c r="C12" s="173"/>
      <c r="D12" s="173"/>
      <c r="E12" s="173"/>
      <c r="F12" s="173"/>
      <c r="G12" s="173"/>
      <c r="H12" s="173"/>
      <c r="I12" s="173"/>
      <c r="J12" s="173"/>
      <c r="K12" s="173"/>
    </row>
    <row r="16" ht="12.75">
      <c r="C16" t="s">
        <v>291</v>
      </c>
    </row>
  </sheetData>
  <sheetProtection/>
  <mergeCells count="9">
    <mergeCell ref="B2:K2"/>
    <mergeCell ref="B10:K10"/>
    <mergeCell ref="B11:K11"/>
    <mergeCell ref="B12:K12"/>
    <mergeCell ref="B9:C9"/>
    <mergeCell ref="C3:C4"/>
    <mergeCell ref="B3:B4"/>
    <mergeCell ref="D4:H4"/>
    <mergeCell ref="I4:K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K61"/>
  <sheetViews>
    <sheetView zoomScale="75" zoomScaleNormal="75" zoomScalePageLayoutView="0" workbookViewId="0" topLeftCell="A1">
      <selection activeCell="H55" sqref="H55"/>
    </sheetView>
  </sheetViews>
  <sheetFormatPr defaultColWidth="11.421875" defaultRowHeight="12.75"/>
  <cols>
    <col min="1" max="1" width="5.57421875" style="0" customWidth="1"/>
    <col min="2" max="2" width="6.00390625" style="0" bestFit="1" customWidth="1"/>
    <col min="3" max="3" width="40.7109375" style="0" bestFit="1" customWidth="1"/>
    <col min="4" max="4" width="16.00390625" style="0" bestFit="1" customWidth="1"/>
    <col min="5" max="5" width="17.00390625" style="2" customWidth="1"/>
    <col min="6" max="6" width="18.28125" style="0" customWidth="1"/>
    <col min="7" max="7" width="17.57421875" style="0" customWidth="1"/>
    <col min="8" max="8" width="16.57421875" style="0" bestFit="1" customWidth="1"/>
    <col min="9" max="9" width="10.57421875" style="0" customWidth="1"/>
    <col min="10" max="10" width="10.8515625" style="0" customWidth="1"/>
    <col min="11" max="11" width="11.140625" style="0" bestFit="1" customWidth="1"/>
  </cols>
  <sheetData>
    <row r="1" ht="15.75" customHeight="1" thickBot="1"/>
    <row r="2" spans="2:11" ht="13.5" thickBot="1">
      <c r="B2" s="170" t="s">
        <v>41</v>
      </c>
      <c r="C2" s="171"/>
      <c r="D2" s="171"/>
      <c r="E2" s="171"/>
      <c r="F2" s="171"/>
      <c r="G2" s="171"/>
      <c r="H2" s="171"/>
      <c r="I2" s="171"/>
      <c r="J2" s="171"/>
      <c r="K2" s="172"/>
    </row>
    <row r="3" spans="2:11" ht="36.75" thickBot="1">
      <c r="B3" s="193" t="s">
        <v>618</v>
      </c>
      <c r="C3" s="193" t="s">
        <v>38</v>
      </c>
      <c r="D3" s="94" t="s">
        <v>845</v>
      </c>
      <c r="E3" s="46" t="s">
        <v>846</v>
      </c>
      <c r="F3" s="46" t="s">
        <v>847</v>
      </c>
      <c r="G3" s="46" t="s">
        <v>844</v>
      </c>
      <c r="H3" s="46" t="s">
        <v>469</v>
      </c>
      <c r="I3" s="104" t="s">
        <v>34</v>
      </c>
      <c r="J3" s="53" t="s">
        <v>35</v>
      </c>
      <c r="K3" s="53" t="s">
        <v>36</v>
      </c>
    </row>
    <row r="4" spans="2:11" ht="13.5" thickBot="1">
      <c r="B4" s="175"/>
      <c r="C4" s="175"/>
      <c r="D4" s="187" t="s">
        <v>32</v>
      </c>
      <c r="E4" s="188"/>
      <c r="F4" s="188"/>
      <c r="G4" s="188"/>
      <c r="H4" s="189"/>
      <c r="I4" s="194" t="s">
        <v>33</v>
      </c>
      <c r="J4" s="195"/>
      <c r="K4" s="196"/>
    </row>
    <row r="5" spans="2:11" s="51" customFormat="1" ht="12.75">
      <c r="B5" s="47"/>
      <c r="C5" s="79" t="s">
        <v>422</v>
      </c>
      <c r="D5" s="48">
        <f>SUM(D6:D38)</f>
        <v>1935893223</v>
      </c>
      <c r="E5" s="49">
        <f>SUM(E6:E38)</f>
        <v>2540099940</v>
      </c>
      <c r="F5" s="49">
        <f>SUM(F6:F38)</f>
        <v>2456799940</v>
      </c>
      <c r="G5" s="50">
        <f>SUM(G6:G38)</f>
        <v>2592269750</v>
      </c>
      <c r="H5" s="50">
        <f>SUM(H6:H38)</f>
        <v>2932363093</v>
      </c>
      <c r="I5" s="98">
        <f>((F5/D5)-1)*100</f>
        <v>26.907822746172204</v>
      </c>
      <c r="J5" s="99">
        <f>((H5/F5)-1)*100</f>
        <v>19.357015817901726</v>
      </c>
      <c r="K5" s="100">
        <f>((H5/G5)-1)*100</f>
        <v>13.11951979534538</v>
      </c>
    </row>
    <row r="6" spans="2:11" ht="12.75">
      <c r="B6" s="15">
        <v>100</v>
      </c>
      <c r="C6" s="78" t="s">
        <v>1103</v>
      </c>
      <c r="D6" s="18">
        <v>87118460</v>
      </c>
      <c r="E6" s="36">
        <v>81700917</v>
      </c>
      <c r="F6" s="36">
        <v>81700917</v>
      </c>
      <c r="G6" s="19">
        <v>78860412</v>
      </c>
      <c r="H6" s="19">
        <v>108672500</v>
      </c>
      <c r="I6" s="96">
        <f aca="true" t="shared" si="0" ref="I6:I55">((F6/D6)-1)*100</f>
        <v>-6.218593625277579</v>
      </c>
      <c r="J6" s="105">
        <f aca="true" t="shared" si="1" ref="J6:J55">((H6/F6)-1)*100</f>
        <v>33.012582955464254</v>
      </c>
      <c r="K6" s="106">
        <f aca="true" t="shared" si="2" ref="K6:K55">((H6/G6)-1)*100</f>
        <v>37.80361685150719</v>
      </c>
    </row>
    <row r="7" spans="2:11" ht="12.75">
      <c r="B7" s="15">
        <v>111</v>
      </c>
      <c r="C7" s="78" t="s">
        <v>1147</v>
      </c>
      <c r="D7" s="18">
        <v>54655809</v>
      </c>
      <c r="E7" s="36">
        <v>53512525</v>
      </c>
      <c r="F7" s="36">
        <v>53512525</v>
      </c>
      <c r="G7" s="19">
        <v>59884264</v>
      </c>
      <c r="H7" s="19">
        <v>57857949</v>
      </c>
      <c r="I7" s="96">
        <f t="shared" si="0"/>
        <v>-2.0917886331167423</v>
      </c>
      <c r="J7" s="105">
        <f t="shared" si="1"/>
        <v>8.120386769265696</v>
      </c>
      <c r="K7" s="106">
        <f t="shared" si="2"/>
        <v>-3.3837186343310455</v>
      </c>
    </row>
    <row r="8" spans="2:11" ht="12.75">
      <c r="B8" s="15">
        <v>112</v>
      </c>
      <c r="C8" s="78" t="s">
        <v>1104</v>
      </c>
      <c r="D8" s="18">
        <v>18434690</v>
      </c>
      <c r="E8" s="36">
        <v>27437066</v>
      </c>
      <c r="F8" s="36">
        <v>27437066</v>
      </c>
      <c r="G8" s="19">
        <v>32675686</v>
      </c>
      <c r="H8" s="19">
        <v>31685977</v>
      </c>
      <c r="I8" s="96">
        <f t="shared" si="0"/>
        <v>48.833888717412655</v>
      </c>
      <c r="J8" s="105">
        <f t="shared" si="1"/>
        <v>15.486025364373868</v>
      </c>
      <c r="K8" s="106">
        <f t="shared" si="2"/>
        <v>-3.028885147200888</v>
      </c>
    </row>
    <row r="9" spans="2:11" ht="12.75">
      <c r="B9" s="15">
        <v>113</v>
      </c>
      <c r="C9" s="78" t="s">
        <v>1105</v>
      </c>
      <c r="D9" s="18">
        <v>42102765</v>
      </c>
      <c r="E9" s="36">
        <v>33280130</v>
      </c>
      <c r="F9" s="36">
        <v>33280130</v>
      </c>
      <c r="G9" s="19">
        <v>46064892</v>
      </c>
      <c r="H9" s="19">
        <v>43700697</v>
      </c>
      <c r="I9" s="96">
        <f t="shared" si="0"/>
        <v>-20.95500141142749</v>
      </c>
      <c r="J9" s="105">
        <f t="shared" si="1"/>
        <v>31.311677568567188</v>
      </c>
      <c r="K9" s="106">
        <f t="shared" si="2"/>
        <v>-5.132314214478129</v>
      </c>
    </row>
    <row r="10" spans="2:11" ht="12.75">
      <c r="B10" s="15">
        <v>114</v>
      </c>
      <c r="C10" s="78" t="s">
        <v>1106</v>
      </c>
      <c r="D10" s="18">
        <v>39074755</v>
      </c>
      <c r="E10" s="36">
        <v>35278741</v>
      </c>
      <c r="F10" s="36">
        <v>35278741</v>
      </c>
      <c r="G10" s="19">
        <v>39885588</v>
      </c>
      <c r="H10" s="19">
        <v>36101287</v>
      </c>
      <c r="I10" s="96">
        <f t="shared" si="0"/>
        <v>-9.714748051523292</v>
      </c>
      <c r="J10" s="105">
        <f t="shared" si="1"/>
        <v>2.331562795849207</v>
      </c>
      <c r="K10" s="106">
        <f t="shared" si="2"/>
        <v>-9.48789071380871</v>
      </c>
    </row>
    <row r="11" spans="2:11" ht="24">
      <c r="B11" s="15">
        <v>115</v>
      </c>
      <c r="C11" s="78" t="s">
        <v>1107</v>
      </c>
      <c r="D11" s="18">
        <v>7612334</v>
      </c>
      <c r="E11" s="36">
        <v>11462659</v>
      </c>
      <c r="F11" s="36">
        <v>11462659</v>
      </c>
      <c r="G11" s="19">
        <v>26948020</v>
      </c>
      <c r="H11" s="19">
        <v>25895525</v>
      </c>
      <c r="I11" s="96">
        <f t="shared" si="0"/>
        <v>50.58008489905988</v>
      </c>
      <c r="J11" s="105">
        <f t="shared" si="1"/>
        <v>125.91202442644418</v>
      </c>
      <c r="K11" s="106">
        <f t="shared" si="2"/>
        <v>-3.9056487266968087</v>
      </c>
    </row>
    <row r="12" spans="2:11" ht="12.75">
      <c r="B12" s="15">
        <v>200</v>
      </c>
      <c r="C12" s="78" t="s">
        <v>1108</v>
      </c>
      <c r="D12" s="18">
        <v>337993999</v>
      </c>
      <c r="E12" s="36">
        <v>836554606</v>
      </c>
      <c r="F12" s="36">
        <v>753254606</v>
      </c>
      <c r="G12" s="19">
        <v>371917630</v>
      </c>
      <c r="H12" s="19">
        <v>769840765</v>
      </c>
      <c r="I12" s="96">
        <f t="shared" si="0"/>
        <v>122.86034906791348</v>
      </c>
      <c r="J12" s="105">
        <f t="shared" si="1"/>
        <v>2.201932635776016</v>
      </c>
      <c r="K12" s="106">
        <f t="shared" si="2"/>
        <v>106.99227541324139</v>
      </c>
    </row>
    <row r="13" spans="2:11" ht="12.75">
      <c r="B13" s="15">
        <v>211</v>
      </c>
      <c r="C13" s="78" t="s">
        <v>1109</v>
      </c>
      <c r="D13" s="18">
        <v>127956270</v>
      </c>
      <c r="E13" s="36">
        <v>106826850</v>
      </c>
      <c r="F13" s="36">
        <v>106826850</v>
      </c>
      <c r="G13" s="19">
        <v>170516829</v>
      </c>
      <c r="H13" s="19">
        <v>160100851</v>
      </c>
      <c r="I13" s="96">
        <f t="shared" si="0"/>
        <v>-16.51300088694364</v>
      </c>
      <c r="J13" s="105">
        <f t="shared" si="1"/>
        <v>49.86948599532794</v>
      </c>
      <c r="K13" s="106">
        <f t="shared" si="2"/>
        <v>-6.108475076087649</v>
      </c>
    </row>
    <row r="14" spans="2:11" ht="24">
      <c r="B14" s="15">
        <v>212</v>
      </c>
      <c r="C14" s="78" t="s">
        <v>1110</v>
      </c>
      <c r="D14" s="18">
        <v>33231747</v>
      </c>
      <c r="E14" s="36">
        <v>20870739</v>
      </c>
      <c r="F14" s="36">
        <v>20870739</v>
      </c>
      <c r="G14" s="19">
        <v>40166329</v>
      </c>
      <c r="H14" s="19">
        <v>38393604</v>
      </c>
      <c r="I14" s="96">
        <f t="shared" si="0"/>
        <v>-37.19638332586006</v>
      </c>
      <c r="J14" s="105">
        <f t="shared" si="1"/>
        <v>83.95900595565877</v>
      </c>
      <c r="K14" s="106">
        <f t="shared" si="2"/>
        <v>-4.413460338882347</v>
      </c>
    </row>
    <row r="15" spans="2:11" ht="24">
      <c r="B15" s="15">
        <v>213</v>
      </c>
      <c r="C15" s="78" t="s">
        <v>435</v>
      </c>
      <c r="D15" s="18">
        <v>35195424</v>
      </c>
      <c r="E15" s="36">
        <v>40793591</v>
      </c>
      <c r="F15" s="36">
        <v>40793591</v>
      </c>
      <c r="G15" s="19">
        <v>66858050</v>
      </c>
      <c r="H15" s="19">
        <v>62990332</v>
      </c>
      <c r="I15" s="96">
        <f t="shared" si="0"/>
        <v>15.905951296395804</v>
      </c>
      <c r="J15" s="105">
        <f t="shared" si="1"/>
        <v>54.41232423004878</v>
      </c>
      <c r="K15" s="106">
        <f t="shared" si="2"/>
        <v>-5.784969797952533</v>
      </c>
    </row>
    <row r="16" spans="2:11" ht="12.75">
      <c r="B16" s="15">
        <v>214</v>
      </c>
      <c r="C16" s="78" t="s">
        <v>1111</v>
      </c>
      <c r="D16" s="18">
        <v>12946331</v>
      </c>
      <c r="E16" s="36">
        <v>13197189</v>
      </c>
      <c r="F16" s="36">
        <v>13197189</v>
      </c>
      <c r="G16" s="19">
        <v>21675358</v>
      </c>
      <c r="H16" s="19">
        <v>20597861</v>
      </c>
      <c r="I16" s="96">
        <f t="shared" si="0"/>
        <v>1.9376763965018418</v>
      </c>
      <c r="J16" s="105">
        <f t="shared" si="1"/>
        <v>56.077638957811395</v>
      </c>
      <c r="K16" s="106">
        <f t="shared" si="2"/>
        <v>-4.97106898995624</v>
      </c>
    </row>
    <row r="17" spans="2:11" ht="12.75">
      <c r="B17" s="15">
        <v>300</v>
      </c>
      <c r="C17" s="78" t="s">
        <v>1112</v>
      </c>
      <c r="D17" s="18">
        <v>33064694</v>
      </c>
      <c r="E17" s="36">
        <v>32393170</v>
      </c>
      <c r="F17" s="36">
        <v>32393170</v>
      </c>
      <c r="G17" s="19">
        <v>28065282</v>
      </c>
      <c r="H17" s="19">
        <v>26102876</v>
      </c>
      <c r="I17" s="96">
        <f t="shared" si="0"/>
        <v>-2.030939708681412</v>
      </c>
      <c r="J17" s="105">
        <f t="shared" si="1"/>
        <v>-19.418581139172243</v>
      </c>
      <c r="K17" s="106">
        <f t="shared" si="2"/>
        <v>-6.992290332233253</v>
      </c>
    </row>
    <row r="18" spans="2:11" ht="14.25" customHeight="1">
      <c r="B18" s="15">
        <v>310</v>
      </c>
      <c r="C18" s="78" t="s">
        <v>1113</v>
      </c>
      <c r="D18" s="18">
        <v>14405511</v>
      </c>
      <c r="E18" s="36">
        <v>12256176</v>
      </c>
      <c r="F18" s="36">
        <v>12256176</v>
      </c>
      <c r="G18" s="19">
        <v>13356037</v>
      </c>
      <c r="H18" s="19">
        <v>12287046</v>
      </c>
      <c r="I18" s="96">
        <f t="shared" si="0"/>
        <v>-14.920227404637021</v>
      </c>
      <c r="J18" s="105">
        <f t="shared" si="1"/>
        <v>0.25187301487836766</v>
      </c>
      <c r="K18" s="106">
        <f t="shared" si="2"/>
        <v>-8.003803822945388</v>
      </c>
    </row>
    <row r="19" spans="2:11" ht="12.75">
      <c r="B19" s="15">
        <v>311</v>
      </c>
      <c r="C19" s="78" t="s">
        <v>1111</v>
      </c>
      <c r="D19" s="18">
        <v>59344428</v>
      </c>
      <c r="E19" s="36">
        <v>39981420</v>
      </c>
      <c r="F19" s="36">
        <v>39981420</v>
      </c>
      <c r="G19" s="19">
        <v>47652724</v>
      </c>
      <c r="H19" s="19">
        <v>43112474</v>
      </c>
      <c r="I19" s="96">
        <f t="shared" si="0"/>
        <v>-32.628182042634236</v>
      </c>
      <c r="J19" s="105">
        <f t="shared" si="1"/>
        <v>7.831272626134833</v>
      </c>
      <c r="K19" s="106">
        <f t="shared" si="2"/>
        <v>-9.527786910985403</v>
      </c>
    </row>
    <row r="20" spans="2:11" ht="27" customHeight="1">
      <c r="B20" s="15">
        <v>312</v>
      </c>
      <c r="C20" s="78" t="s">
        <v>1114</v>
      </c>
      <c r="D20" s="18">
        <v>20884233</v>
      </c>
      <c r="E20" s="36">
        <v>14498665</v>
      </c>
      <c r="F20" s="36">
        <v>14498665</v>
      </c>
      <c r="G20" s="19">
        <v>17912592</v>
      </c>
      <c r="H20" s="19">
        <v>16670289</v>
      </c>
      <c r="I20" s="96">
        <f t="shared" si="0"/>
        <v>-30.576023548482723</v>
      </c>
      <c r="J20" s="105">
        <f t="shared" si="1"/>
        <v>14.97809625920732</v>
      </c>
      <c r="K20" s="106">
        <f t="shared" si="2"/>
        <v>-6.935361448527377</v>
      </c>
    </row>
    <row r="21" spans="2:11" ht="24">
      <c r="B21" s="15">
        <v>400</v>
      </c>
      <c r="C21" s="78" t="s">
        <v>1115</v>
      </c>
      <c r="D21" s="18">
        <v>31298112</v>
      </c>
      <c r="E21" s="36">
        <v>30413887</v>
      </c>
      <c r="F21" s="36">
        <v>30413887</v>
      </c>
      <c r="G21" s="19">
        <v>36734025</v>
      </c>
      <c r="H21" s="19">
        <v>35212271</v>
      </c>
      <c r="I21" s="96">
        <f t="shared" si="0"/>
        <v>-2.8251704128351207</v>
      </c>
      <c r="J21" s="105">
        <f t="shared" si="1"/>
        <v>15.776950838279902</v>
      </c>
      <c r="K21" s="106">
        <f t="shared" si="2"/>
        <v>-4.142627985906799</v>
      </c>
    </row>
    <row r="22" spans="2:11" ht="24">
      <c r="B22" s="15">
        <v>410</v>
      </c>
      <c r="C22" s="78" t="s">
        <v>1116</v>
      </c>
      <c r="D22" s="18">
        <v>113883729</v>
      </c>
      <c r="E22" s="36">
        <v>158735591</v>
      </c>
      <c r="F22" s="36">
        <v>158735591</v>
      </c>
      <c r="G22" s="19">
        <v>162221190</v>
      </c>
      <c r="H22" s="19">
        <v>158875281</v>
      </c>
      <c r="I22" s="96">
        <f t="shared" si="0"/>
        <v>39.3839070724493</v>
      </c>
      <c r="J22" s="105">
        <f t="shared" si="1"/>
        <v>0.08800168829181665</v>
      </c>
      <c r="K22" s="106">
        <f t="shared" si="2"/>
        <v>-2.062559767931671</v>
      </c>
    </row>
    <row r="23" spans="2:11" ht="26.25" customHeight="1">
      <c r="B23" s="15">
        <v>411</v>
      </c>
      <c r="C23" s="78" t="s">
        <v>436</v>
      </c>
      <c r="D23" s="18">
        <v>35004087</v>
      </c>
      <c r="E23" s="36">
        <v>23363331</v>
      </c>
      <c r="F23" s="36">
        <v>23363331</v>
      </c>
      <c r="G23" s="19">
        <v>30894904</v>
      </c>
      <c r="H23" s="19">
        <v>29119569</v>
      </c>
      <c r="I23" s="96">
        <f t="shared" si="0"/>
        <v>-33.25541957429142</v>
      </c>
      <c r="J23" s="105">
        <f t="shared" si="1"/>
        <v>24.63791657105745</v>
      </c>
      <c r="K23" s="106">
        <f t="shared" si="2"/>
        <v>-5.746368397843216</v>
      </c>
    </row>
    <row r="24" spans="2:11" ht="12.75">
      <c r="B24" s="15">
        <v>500</v>
      </c>
      <c r="C24" s="78" t="s">
        <v>1117</v>
      </c>
      <c r="D24" s="18">
        <v>106594555</v>
      </c>
      <c r="E24" s="36">
        <v>77989346</v>
      </c>
      <c r="F24" s="36">
        <v>77989346</v>
      </c>
      <c r="G24" s="19">
        <v>54213118</v>
      </c>
      <c r="H24" s="19">
        <v>52413269</v>
      </c>
      <c r="I24" s="96">
        <f t="shared" si="0"/>
        <v>-26.835525510660464</v>
      </c>
      <c r="J24" s="105">
        <f t="shared" si="1"/>
        <v>-32.79432167568119</v>
      </c>
      <c r="K24" s="106">
        <f t="shared" si="2"/>
        <v>-3.319951086377282</v>
      </c>
    </row>
    <row r="25" spans="2:11" ht="24">
      <c r="B25" s="15">
        <v>510</v>
      </c>
      <c r="C25" s="78" t="s">
        <v>1118</v>
      </c>
      <c r="D25" s="18">
        <v>41441009</v>
      </c>
      <c r="E25" s="36">
        <v>32508431</v>
      </c>
      <c r="F25" s="36">
        <v>32508431</v>
      </c>
      <c r="G25" s="19">
        <v>28168281</v>
      </c>
      <c r="H25" s="19">
        <v>26283801</v>
      </c>
      <c r="I25" s="96">
        <f t="shared" si="0"/>
        <v>-21.554924012588593</v>
      </c>
      <c r="J25" s="105">
        <f t="shared" si="1"/>
        <v>-19.147740473848152</v>
      </c>
      <c r="K25" s="106">
        <f t="shared" si="2"/>
        <v>-6.690078105937669</v>
      </c>
    </row>
    <row r="26" spans="2:11" ht="12.75">
      <c r="B26" s="15">
        <v>700</v>
      </c>
      <c r="C26" s="78" t="s">
        <v>1119</v>
      </c>
      <c r="D26" s="18">
        <v>28248215</v>
      </c>
      <c r="E26" s="36">
        <v>21088550</v>
      </c>
      <c r="F26" s="36">
        <v>21088550</v>
      </c>
      <c r="G26" s="19">
        <v>22257443</v>
      </c>
      <c r="H26" s="19">
        <v>21011392</v>
      </c>
      <c r="I26" s="96">
        <f t="shared" si="0"/>
        <v>-25.34554838243761</v>
      </c>
      <c r="J26" s="105">
        <f t="shared" si="1"/>
        <v>-0.36587626934995177</v>
      </c>
      <c r="K26" s="106">
        <f t="shared" si="2"/>
        <v>-5.598356468889976</v>
      </c>
    </row>
    <row r="27" spans="2:11" ht="24">
      <c r="B27" s="15">
        <v>710</v>
      </c>
      <c r="C27" s="78" t="s">
        <v>1120</v>
      </c>
      <c r="D27" s="18">
        <v>117897868</v>
      </c>
      <c r="E27" s="36">
        <v>132134445</v>
      </c>
      <c r="F27" s="36">
        <v>132134445</v>
      </c>
      <c r="G27" s="19">
        <v>133361460</v>
      </c>
      <c r="H27" s="19">
        <v>125278183</v>
      </c>
      <c r="I27" s="96">
        <f t="shared" si="0"/>
        <v>12.075347282785476</v>
      </c>
      <c r="J27" s="105">
        <f t="shared" si="1"/>
        <v>-5.18885291416632</v>
      </c>
      <c r="K27" s="106">
        <f t="shared" si="2"/>
        <v>-6.061179144259521</v>
      </c>
    </row>
    <row r="28" spans="2:11" ht="24">
      <c r="B28" s="15">
        <v>711</v>
      </c>
      <c r="C28" s="78" t="s">
        <v>1121</v>
      </c>
      <c r="D28" s="18">
        <v>19565722</v>
      </c>
      <c r="E28" s="36">
        <v>13087320</v>
      </c>
      <c r="F28" s="36">
        <v>13087320</v>
      </c>
      <c r="G28" s="19">
        <v>15220250</v>
      </c>
      <c r="H28" s="19">
        <v>14161964</v>
      </c>
      <c r="I28" s="96">
        <f t="shared" si="0"/>
        <v>-33.11097847551958</v>
      </c>
      <c r="J28" s="105">
        <f t="shared" si="1"/>
        <v>8.21133738611113</v>
      </c>
      <c r="K28" s="106">
        <f t="shared" si="2"/>
        <v>-6.953144659253296</v>
      </c>
    </row>
    <row r="29" spans="2:11" ht="12.75">
      <c r="B29" s="15">
        <v>712</v>
      </c>
      <c r="C29" s="78" t="s">
        <v>1122</v>
      </c>
      <c r="D29" s="18">
        <v>19360448</v>
      </c>
      <c r="E29" s="36">
        <v>13153415</v>
      </c>
      <c r="F29" s="36">
        <v>13153415</v>
      </c>
      <c r="G29" s="19">
        <v>15961361</v>
      </c>
      <c r="H29" s="19">
        <v>14757116</v>
      </c>
      <c r="I29" s="96">
        <f t="shared" si="0"/>
        <v>-32.06037897470141</v>
      </c>
      <c r="J29" s="105">
        <f t="shared" si="1"/>
        <v>12.192278583166427</v>
      </c>
      <c r="K29" s="106">
        <f t="shared" si="2"/>
        <v>-7.544751352970469</v>
      </c>
    </row>
    <row r="30" spans="2:11" ht="12.75">
      <c r="B30" s="15">
        <v>800</v>
      </c>
      <c r="C30" s="78" t="s">
        <v>1123</v>
      </c>
      <c r="D30" s="18">
        <v>19524996</v>
      </c>
      <c r="E30" s="36">
        <v>14719131</v>
      </c>
      <c r="F30" s="36">
        <v>14719131</v>
      </c>
      <c r="G30" s="19">
        <v>15482239</v>
      </c>
      <c r="H30" s="19">
        <v>14426335</v>
      </c>
      <c r="I30" s="96">
        <f t="shared" si="0"/>
        <v>-24.61391029222234</v>
      </c>
      <c r="J30" s="105">
        <f t="shared" si="1"/>
        <v>-1.989220695161964</v>
      </c>
      <c r="K30" s="106">
        <f t="shared" si="2"/>
        <v>-6.820098824207532</v>
      </c>
    </row>
    <row r="31" spans="2:11" ht="12.75">
      <c r="B31" s="15">
        <v>810</v>
      </c>
      <c r="C31" s="78" t="s">
        <v>1124</v>
      </c>
      <c r="D31" s="18">
        <v>159931833</v>
      </c>
      <c r="E31" s="36">
        <v>236629358</v>
      </c>
      <c r="F31" s="36">
        <v>236629358</v>
      </c>
      <c r="G31" s="19">
        <v>303878396</v>
      </c>
      <c r="H31" s="19">
        <v>296371046</v>
      </c>
      <c r="I31" s="96">
        <f t="shared" si="0"/>
        <v>47.956384642949736</v>
      </c>
      <c r="J31" s="105">
        <f t="shared" si="1"/>
        <v>25.24694674614296</v>
      </c>
      <c r="K31" s="106">
        <f t="shared" si="2"/>
        <v>-2.470511263327846</v>
      </c>
    </row>
    <row r="32" spans="2:11" ht="24">
      <c r="B32" s="15">
        <v>811</v>
      </c>
      <c r="C32" s="78" t="s">
        <v>1125</v>
      </c>
      <c r="D32" s="18">
        <v>50798101</v>
      </c>
      <c r="E32" s="36">
        <v>47771143</v>
      </c>
      <c r="F32" s="36">
        <v>47771143</v>
      </c>
      <c r="G32" s="19">
        <v>44777065</v>
      </c>
      <c r="H32" s="19">
        <v>40559988</v>
      </c>
      <c r="I32" s="96">
        <f t="shared" si="0"/>
        <v>-5.958801491417953</v>
      </c>
      <c r="J32" s="105">
        <f t="shared" si="1"/>
        <v>-15.09521134966354</v>
      </c>
      <c r="K32" s="106">
        <f t="shared" si="2"/>
        <v>-9.417939742142545</v>
      </c>
    </row>
    <row r="33" spans="2:11" ht="24">
      <c r="B33" s="15">
        <v>812</v>
      </c>
      <c r="C33" s="78" t="s">
        <v>1126</v>
      </c>
      <c r="D33" s="18">
        <v>110288354</v>
      </c>
      <c r="E33" s="36">
        <v>192766767</v>
      </c>
      <c r="F33" s="36">
        <v>192766767</v>
      </c>
      <c r="G33" s="19">
        <v>82126899</v>
      </c>
      <c r="H33" s="19">
        <v>75897496</v>
      </c>
      <c r="I33" s="96">
        <f t="shared" si="0"/>
        <v>74.78433579668801</v>
      </c>
      <c r="J33" s="105">
        <f t="shared" si="1"/>
        <v>-60.627292151452636</v>
      </c>
      <c r="K33" s="106">
        <f t="shared" si="2"/>
        <v>-7.585094622895716</v>
      </c>
    </row>
    <row r="34" spans="2:11" ht="24">
      <c r="B34" s="15">
        <v>813</v>
      </c>
      <c r="C34" s="78" t="s">
        <v>1127</v>
      </c>
      <c r="D34" s="18">
        <v>34911664</v>
      </c>
      <c r="E34" s="36">
        <v>80704850</v>
      </c>
      <c r="F34" s="36">
        <v>80704850</v>
      </c>
      <c r="G34" s="19">
        <v>49538526</v>
      </c>
      <c r="H34" s="19">
        <v>46548689</v>
      </c>
      <c r="I34" s="96">
        <f t="shared" si="0"/>
        <v>131.16872916742096</v>
      </c>
      <c r="J34" s="105">
        <f t="shared" si="1"/>
        <v>-42.32231520162667</v>
      </c>
      <c r="K34" s="106">
        <f t="shared" si="2"/>
        <v>-6.035377394959229</v>
      </c>
    </row>
    <row r="35" spans="2:11" ht="24">
      <c r="B35" s="15">
        <v>900</v>
      </c>
      <c r="C35" s="78" t="s">
        <v>1128</v>
      </c>
      <c r="D35" s="18">
        <v>19650359</v>
      </c>
      <c r="E35" s="36">
        <v>17640627</v>
      </c>
      <c r="F35" s="36">
        <v>17640627</v>
      </c>
      <c r="G35" s="19">
        <v>436329428</v>
      </c>
      <c r="H35" s="19">
        <v>435028465</v>
      </c>
      <c r="I35" s="96">
        <f t="shared" si="0"/>
        <v>-10.227456913128153</v>
      </c>
      <c r="J35" s="105">
        <f t="shared" si="1"/>
        <v>2366.0601065937167</v>
      </c>
      <c r="K35" s="106">
        <f t="shared" si="2"/>
        <v>-0.2981607282284915</v>
      </c>
    </row>
    <row r="36" spans="2:11" ht="12.75">
      <c r="B36" s="15">
        <v>910</v>
      </c>
      <c r="C36" s="78" t="s">
        <v>1129</v>
      </c>
      <c r="D36" s="18">
        <v>50280889</v>
      </c>
      <c r="E36" s="36">
        <v>50900237</v>
      </c>
      <c r="F36" s="36">
        <v>50900237</v>
      </c>
      <c r="G36" s="19">
        <v>53863742</v>
      </c>
      <c r="H36" s="19">
        <v>50181379</v>
      </c>
      <c r="I36" s="96">
        <f t="shared" si="0"/>
        <v>1.2317761525656445</v>
      </c>
      <c r="J36" s="105">
        <f t="shared" si="1"/>
        <v>-1.4122881196014903</v>
      </c>
      <c r="K36" s="106">
        <f t="shared" si="2"/>
        <v>-6.836441107266555</v>
      </c>
    </row>
    <row r="37" spans="2:11" ht="24">
      <c r="B37" s="15">
        <v>911</v>
      </c>
      <c r="C37" s="78" t="s">
        <v>1130</v>
      </c>
      <c r="D37" s="18">
        <v>24364158</v>
      </c>
      <c r="E37" s="36">
        <v>16732143</v>
      </c>
      <c r="F37" s="36">
        <v>16732143</v>
      </c>
      <c r="G37" s="19">
        <v>21360811</v>
      </c>
      <c r="H37" s="19">
        <v>20065814</v>
      </c>
      <c r="I37" s="96">
        <f t="shared" si="0"/>
        <v>-31.32476402426876</v>
      </c>
      <c r="J37" s="105">
        <f t="shared" si="1"/>
        <v>19.923753938751297</v>
      </c>
      <c r="K37" s="106">
        <f t="shared" si="2"/>
        <v>-6.062489855839271</v>
      </c>
    </row>
    <row r="38" spans="2:11" ht="24">
      <c r="B38" s="15">
        <v>912</v>
      </c>
      <c r="C38" s="78" t="s">
        <v>1131</v>
      </c>
      <c r="D38" s="18">
        <v>28827674</v>
      </c>
      <c r="E38" s="36">
        <v>19716924</v>
      </c>
      <c r="F38" s="36">
        <v>19716924</v>
      </c>
      <c r="G38" s="19">
        <v>23440919</v>
      </c>
      <c r="H38" s="19">
        <v>22161002</v>
      </c>
      <c r="I38" s="96">
        <f t="shared" si="0"/>
        <v>-31.60418006669563</v>
      </c>
      <c r="J38" s="105">
        <f t="shared" si="1"/>
        <v>12.395838214926425</v>
      </c>
      <c r="K38" s="106">
        <f t="shared" si="2"/>
        <v>-5.46018268311067</v>
      </c>
    </row>
    <row r="39" spans="2:11" s="51" customFormat="1" ht="24">
      <c r="B39" s="52"/>
      <c r="C39" s="80" t="s">
        <v>437</v>
      </c>
      <c r="D39" s="24">
        <f>SUM(D40:D51)</f>
        <v>2599244001</v>
      </c>
      <c r="E39" s="37">
        <f>SUM(E40:E51)</f>
        <v>2526989090</v>
      </c>
      <c r="F39" s="37">
        <f>SUM(F40:F51)</f>
        <v>2526989090</v>
      </c>
      <c r="G39" s="25">
        <f>SUM(G40:G51)</f>
        <v>3943797878</v>
      </c>
      <c r="H39" s="25">
        <f>SUM(H40:H51)</f>
        <v>3692940566</v>
      </c>
      <c r="I39" s="101">
        <f t="shared" si="0"/>
        <v>-2.779843330299181</v>
      </c>
      <c r="J39" s="102">
        <f t="shared" si="1"/>
        <v>46.13994894611913</v>
      </c>
      <c r="K39" s="103">
        <f t="shared" si="2"/>
        <v>-6.360805491563781</v>
      </c>
    </row>
    <row r="40" spans="2:11" ht="24">
      <c r="B40" s="15" t="s">
        <v>1090</v>
      </c>
      <c r="C40" s="78" t="s">
        <v>1132</v>
      </c>
      <c r="D40" s="18">
        <v>39128227</v>
      </c>
      <c r="E40" s="36">
        <v>36497426</v>
      </c>
      <c r="F40" s="36">
        <v>36497426</v>
      </c>
      <c r="G40" s="19">
        <v>43010097</v>
      </c>
      <c r="H40" s="19">
        <v>39497062</v>
      </c>
      <c r="I40" s="96">
        <f t="shared" si="0"/>
        <v>-6.7235374605652325</v>
      </c>
      <c r="J40" s="105">
        <f t="shared" si="1"/>
        <v>8.21876041340559</v>
      </c>
      <c r="K40" s="106">
        <f t="shared" si="2"/>
        <v>-8.16793089306448</v>
      </c>
    </row>
    <row r="41" spans="2:11" ht="12.75">
      <c r="B41" s="15" t="s">
        <v>1091</v>
      </c>
      <c r="C41" s="78" t="s">
        <v>1133</v>
      </c>
      <c r="D41" s="18">
        <v>103321364</v>
      </c>
      <c r="E41" s="36">
        <v>41949299</v>
      </c>
      <c r="F41" s="36">
        <v>41949299</v>
      </c>
      <c r="G41" s="19">
        <v>65571597</v>
      </c>
      <c r="H41" s="19">
        <v>62843369</v>
      </c>
      <c r="I41" s="96">
        <f t="shared" si="0"/>
        <v>-59.399201311357054</v>
      </c>
      <c r="J41" s="105">
        <f t="shared" si="1"/>
        <v>49.80791216558826</v>
      </c>
      <c r="K41" s="106">
        <f t="shared" si="2"/>
        <v>-4.160685609045023</v>
      </c>
    </row>
    <row r="42" spans="2:11" ht="24">
      <c r="B42" s="15" t="s">
        <v>1092</v>
      </c>
      <c r="C42" s="78" t="s">
        <v>438</v>
      </c>
      <c r="D42" s="18">
        <v>19425583</v>
      </c>
      <c r="E42" s="36">
        <v>16681069</v>
      </c>
      <c r="F42" s="36">
        <v>16681069</v>
      </c>
      <c r="G42" s="19">
        <v>22419421</v>
      </c>
      <c r="H42" s="19">
        <v>21228616</v>
      </c>
      <c r="I42" s="96">
        <f t="shared" si="0"/>
        <v>-14.128348168495119</v>
      </c>
      <c r="J42" s="105">
        <f t="shared" si="1"/>
        <v>27.26172405377616</v>
      </c>
      <c r="K42" s="106">
        <f t="shared" si="2"/>
        <v>-5.311488641923445</v>
      </c>
    </row>
    <row r="43" spans="2:11" ht="38.25" customHeight="1">
      <c r="B43" s="15" t="s">
        <v>1093</v>
      </c>
      <c r="C43" s="78" t="s">
        <v>1134</v>
      </c>
      <c r="D43" s="18">
        <v>26687764</v>
      </c>
      <c r="E43" s="36">
        <v>17599698</v>
      </c>
      <c r="F43" s="36">
        <v>17599698</v>
      </c>
      <c r="G43" s="19">
        <v>17310331</v>
      </c>
      <c r="H43" s="19">
        <v>17310331</v>
      </c>
      <c r="I43" s="96">
        <f t="shared" si="0"/>
        <v>-34.05330622677868</v>
      </c>
      <c r="J43" s="105">
        <f t="shared" si="1"/>
        <v>-1.6441588940901197</v>
      </c>
      <c r="K43" s="106">
        <f t="shared" si="2"/>
        <v>0</v>
      </c>
    </row>
    <row r="44" spans="2:11" ht="12.75">
      <c r="B44" s="15" t="s">
        <v>1094</v>
      </c>
      <c r="C44" s="78" t="s">
        <v>439</v>
      </c>
      <c r="D44" s="18">
        <v>177504057</v>
      </c>
      <c r="E44" s="36">
        <v>165722335</v>
      </c>
      <c r="F44" s="36">
        <v>165722335</v>
      </c>
      <c r="G44" s="19">
        <v>204162496</v>
      </c>
      <c r="H44" s="19">
        <v>185533337</v>
      </c>
      <c r="I44" s="96">
        <f t="shared" si="0"/>
        <v>-6.637438151624897</v>
      </c>
      <c r="J44" s="105">
        <f t="shared" si="1"/>
        <v>11.954334338820406</v>
      </c>
      <c r="K44" s="106">
        <f t="shared" si="2"/>
        <v>-9.124672437390268</v>
      </c>
    </row>
    <row r="45" spans="2:11" ht="24">
      <c r="B45" s="15" t="s">
        <v>1095</v>
      </c>
      <c r="C45" s="78" t="s">
        <v>1135</v>
      </c>
      <c r="D45" s="18">
        <v>60879334</v>
      </c>
      <c r="E45" s="36">
        <v>54771991</v>
      </c>
      <c r="F45" s="36">
        <v>54771991</v>
      </c>
      <c r="G45" s="19">
        <v>68997620</v>
      </c>
      <c r="H45" s="19">
        <v>65109495</v>
      </c>
      <c r="I45" s="96">
        <f t="shared" si="0"/>
        <v>-10.031882083335542</v>
      </c>
      <c r="J45" s="105">
        <f t="shared" si="1"/>
        <v>18.873704992758068</v>
      </c>
      <c r="K45" s="106">
        <f t="shared" si="2"/>
        <v>-5.635158140237307</v>
      </c>
    </row>
    <row r="46" spans="2:11" ht="25.5" customHeight="1">
      <c r="B46" s="15" t="s">
        <v>1096</v>
      </c>
      <c r="C46" s="78" t="s">
        <v>1136</v>
      </c>
      <c r="D46" s="18">
        <v>47352224</v>
      </c>
      <c r="E46" s="36">
        <v>60113989</v>
      </c>
      <c r="F46" s="36">
        <v>60113989</v>
      </c>
      <c r="G46" s="19">
        <v>87122169</v>
      </c>
      <c r="H46" s="19">
        <v>84228956</v>
      </c>
      <c r="I46" s="96">
        <f t="shared" si="0"/>
        <v>26.95071935797566</v>
      </c>
      <c r="J46" s="105">
        <f t="shared" si="1"/>
        <v>40.11539976160956</v>
      </c>
      <c r="K46" s="106">
        <f t="shared" si="2"/>
        <v>-3.320868882408101</v>
      </c>
    </row>
    <row r="47" spans="2:11" ht="27.75" customHeight="1">
      <c r="B47" s="15" t="s">
        <v>1097</v>
      </c>
      <c r="C47" s="78" t="s">
        <v>1137</v>
      </c>
      <c r="D47" s="18">
        <v>1153113635</v>
      </c>
      <c r="E47" s="36">
        <v>1114398723</v>
      </c>
      <c r="F47" s="36">
        <v>1114398723</v>
      </c>
      <c r="G47" s="19">
        <v>1369455254</v>
      </c>
      <c r="H47" s="19">
        <v>1270486462</v>
      </c>
      <c r="I47" s="96">
        <f t="shared" si="0"/>
        <v>-3.3574238327344075</v>
      </c>
      <c r="J47" s="105">
        <f t="shared" si="1"/>
        <v>14.0064535052415</v>
      </c>
      <c r="K47" s="106">
        <f t="shared" si="2"/>
        <v>-7.226873000116296</v>
      </c>
    </row>
    <row r="48" spans="2:11" ht="12.75">
      <c r="B48" s="15" t="s">
        <v>1098</v>
      </c>
      <c r="C48" s="78" t="s">
        <v>1138</v>
      </c>
      <c r="D48" s="18">
        <v>894620331</v>
      </c>
      <c r="E48" s="36">
        <v>945450414</v>
      </c>
      <c r="F48" s="36">
        <v>945450414</v>
      </c>
      <c r="G48" s="19">
        <v>1950284829</v>
      </c>
      <c r="H48" s="19">
        <v>1835648754</v>
      </c>
      <c r="I48" s="96">
        <f t="shared" si="0"/>
        <v>5.681749144151738</v>
      </c>
      <c r="J48" s="105">
        <f t="shared" si="1"/>
        <v>94.1560050974815</v>
      </c>
      <c r="K48" s="106">
        <f t="shared" si="2"/>
        <v>-5.877914512557592</v>
      </c>
    </row>
    <row r="49" spans="2:11" ht="39.75" customHeight="1">
      <c r="B49" s="15" t="s">
        <v>1099</v>
      </c>
      <c r="C49" s="78" t="s">
        <v>1139</v>
      </c>
      <c r="D49" s="18">
        <v>3347183</v>
      </c>
      <c r="E49" s="36">
        <v>4029297</v>
      </c>
      <c r="F49" s="36">
        <v>4029297</v>
      </c>
      <c r="G49" s="19">
        <v>4646775</v>
      </c>
      <c r="H49" s="19">
        <v>4429191</v>
      </c>
      <c r="I49" s="96">
        <f t="shared" si="0"/>
        <v>20.37874833852824</v>
      </c>
      <c r="J49" s="105">
        <f t="shared" si="1"/>
        <v>9.92465931401929</v>
      </c>
      <c r="K49" s="106">
        <f t="shared" si="2"/>
        <v>-4.68247332827606</v>
      </c>
    </row>
    <row r="50" spans="2:11" ht="24">
      <c r="B50" s="15" t="s">
        <v>1100</v>
      </c>
      <c r="C50" s="78" t="s">
        <v>1140</v>
      </c>
      <c r="D50" s="18">
        <v>17395121</v>
      </c>
      <c r="E50" s="36">
        <v>14235223</v>
      </c>
      <c r="F50" s="36">
        <v>14235223</v>
      </c>
      <c r="G50" s="19">
        <v>19181672</v>
      </c>
      <c r="H50" s="19">
        <v>17790266</v>
      </c>
      <c r="I50" s="96">
        <f t="shared" si="0"/>
        <v>-18.16542696081275</v>
      </c>
      <c r="J50" s="105">
        <f t="shared" si="1"/>
        <v>24.973567326623545</v>
      </c>
      <c r="K50" s="106">
        <f t="shared" si="2"/>
        <v>-7.253830635827785</v>
      </c>
    </row>
    <row r="51" spans="2:11" ht="24">
      <c r="B51" s="15" t="s">
        <v>1101</v>
      </c>
      <c r="C51" s="78" t="s">
        <v>1141</v>
      </c>
      <c r="D51" s="18">
        <v>56469178</v>
      </c>
      <c r="E51" s="36">
        <v>55539626</v>
      </c>
      <c r="F51" s="36">
        <v>55539626</v>
      </c>
      <c r="G51" s="19">
        <v>91635617</v>
      </c>
      <c r="H51" s="19">
        <v>88834727</v>
      </c>
      <c r="I51" s="96">
        <f t="shared" si="0"/>
        <v>-1.6461227751535579</v>
      </c>
      <c r="J51" s="105">
        <f t="shared" si="1"/>
        <v>59.948370916289576</v>
      </c>
      <c r="K51" s="106">
        <f t="shared" si="2"/>
        <v>-3.056551689939513</v>
      </c>
    </row>
    <row r="52" spans="2:11" s="51" customFormat="1" ht="12.75">
      <c r="B52" s="52"/>
      <c r="C52" s="80" t="s">
        <v>1142</v>
      </c>
      <c r="D52" s="29">
        <f>SUM(D53:D54)</f>
        <v>202776576</v>
      </c>
      <c r="E52" s="40">
        <f>SUM(E53:E54)</f>
        <v>99463739</v>
      </c>
      <c r="F52" s="40">
        <f>SUM(F53:F54)</f>
        <v>99463739</v>
      </c>
      <c r="G52" s="25">
        <f>SUM(G53:G54)</f>
        <v>115632372</v>
      </c>
      <c r="H52" s="25">
        <f>SUM(H53:H54)</f>
        <v>111596341</v>
      </c>
      <c r="I52" s="101">
        <f t="shared" si="0"/>
        <v>-50.94909828243672</v>
      </c>
      <c r="J52" s="102">
        <f t="shared" si="1"/>
        <v>12.198015198282452</v>
      </c>
      <c r="K52" s="103">
        <f t="shared" si="2"/>
        <v>-3.4903988651205697</v>
      </c>
    </row>
    <row r="53" spans="2:11" ht="12.75">
      <c r="B53" s="15" t="s">
        <v>1102</v>
      </c>
      <c r="C53" s="78" t="s">
        <v>1143</v>
      </c>
      <c r="D53" s="18">
        <v>98676272</v>
      </c>
      <c r="E53" s="38"/>
      <c r="F53" s="38"/>
      <c r="G53" s="19"/>
      <c r="H53" s="19"/>
      <c r="I53" s="96">
        <f t="shared" si="0"/>
        <v>-100</v>
      </c>
      <c r="J53" s="105" t="e">
        <f t="shared" si="1"/>
        <v>#DIV/0!</v>
      </c>
      <c r="K53" s="106" t="e">
        <f t="shared" si="2"/>
        <v>#DIV/0!</v>
      </c>
    </row>
    <row r="54" spans="2:11" ht="24">
      <c r="B54" s="15" t="s">
        <v>192</v>
      </c>
      <c r="C54" s="78" t="s">
        <v>1144</v>
      </c>
      <c r="D54" s="18">
        <v>104100304</v>
      </c>
      <c r="E54" s="39">
        <v>99463739</v>
      </c>
      <c r="F54" s="39">
        <v>99463739</v>
      </c>
      <c r="G54" s="19">
        <v>115632372</v>
      </c>
      <c r="H54" s="19">
        <v>111596341</v>
      </c>
      <c r="I54" s="96">
        <f t="shared" si="0"/>
        <v>-4.453939923172556</v>
      </c>
      <c r="J54" s="105">
        <f t="shared" si="1"/>
        <v>12.198015198282452</v>
      </c>
      <c r="K54" s="106">
        <f t="shared" si="2"/>
        <v>-3.4903988651205697</v>
      </c>
    </row>
    <row r="55" spans="2:11" s="51" customFormat="1" ht="13.5" thickBot="1">
      <c r="B55" s="177" t="s">
        <v>616</v>
      </c>
      <c r="C55" s="178"/>
      <c r="D55" s="27">
        <f>D5+D39+D52</f>
        <v>4737913800</v>
      </c>
      <c r="E55" s="27">
        <f>E5+E39+E52</f>
        <v>5166552769</v>
      </c>
      <c r="F55" s="27">
        <f>F5+F39+F52</f>
        <v>5083252769</v>
      </c>
      <c r="G55" s="27">
        <f>G5+G39+G52</f>
        <v>6651700000</v>
      </c>
      <c r="H55" s="27">
        <f>H5+H39+H52</f>
        <v>6736900000</v>
      </c>
      <c r="I55" s="97">
        <f t="shared" si="0"/>
        <v>7.28884026974066</v>
      </c>
      <c r="J55" s="90">
        <f t="shared" si="1"/>
        <v>32.53128077920297</v>
      </c>
      <c r="K55" s="67">
        <f t="shared" si="2"/>
        <v>1.2808755656448678</v>
      </c>
    </row>
    <row r="56" spans="2:11" ht="25.5" customHeight="1">
      <c r="B56" s="176" t="s">
        <v>617</v>
      </c>
      <c r="C56" s="176"/>
      <c r="D56" s="176"/>
      <c r="E56" s="176"/>
      <c r="F56" s="176"/>
      <c r="G56" s="176"/>
      <c r="H56" s="176"/>
      <c r="I56" s="176"/>
      <c r="J56" s="176"/>
      <c r="K56" s="176"/>
    </row>
    <row r="57" spans="2:11" ht="12.75">
      <c r="B57" s="186" t="s">
        <v>848</v>
      </c>
      <c r="C57" s="186"/>
      <c r="D57" s="186"/>
      <c r="E57" s="186"/>
      <c r="F57" s="186"/>
      <c r="G57" s="186"/>
      <c r="H57" s="186"/>
      <c r="I57" s="186"/>
      <c r="J57" s="186"/>
      <c r="K57" s="186"/>
    </row>
    <row r="58" spans="2:11" ht="12.75">
      <c r="B58" s="173" t="s">
        <v>1006</v>
      </c>
      <c r="C58" s="173"/>
      <c r="D58" s="173"/>
      <c r="E58" s="173"/>
      <c r="F58" s="173"/>
      <c r="G58" s="173"/>
      <c r="H58" s="173"/>
      <c r="I58" s="173"/>
      <c r="J58" s="173"/>
      <c r="K58" s="173"/>
    </row>
    <row r="61" ht="12.75">
      <c r="D61" t="s">
        <v>291</v>
      </c>
    </row>
  </sheetData>
  <sheetProtection/>
  <mergeCells count="9">
    <mergeCell ref="B2:K2"/>
    <mergeCell ref="B56:K56"/>
    <mergeCell ref="B57:K57"/>
    <mergeCell ref="B58:K58"/>
    <mergeCell ref="B55:C55"/>
    <mergeCell ref="C3:C4"/>
    <mergeCell ref="B3:B4"/>
    <mergeCell ref="D4:H4"/>
    <mergeCell ref="I4:K4"/>
  </mergeCells>
  <printOptions horizontalCentered="1" verticalCentered="1"/>
  <pageMargins left="0.75" right="0.75" top="1" bottom="1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56"/>
  <sheetViews>
    <sheetView zoomScale="80" zoomScaleNormal="80" zoomScalePageLayoutView="0" workbookViewId="0" topLeftCell="A33">
      <selection activeCell="I39" sqref="I39"/>
    </sheetView>
  </sheetViews>
  <sheetFormatPr defaultColWidth="11.421875" defaultRowHeight="12.75"/>
  <cols>
    <col min="1" max="1" width="4.57421875" style="0" customWidth="1"/>
    <col min="2" max="2" width="6.7109375" style="0" bestFit="1" customWidth="1"/>
    <col min="3" max="3" width="47.140625" style="0" bestFit="1" customWidth="1"/>
    <col min="4" max="4" width="15.28125" style="0" customWidth="1"/>
    <col min="5" max="8" width="13.8515625" style="0" customWidth="1"/>
    <col min="9" max="11" width="10.57421875" style="0" bestFit="1" customWidth="1"/>
  </cols>
  <sheetData>
    <row r="2" ht="0.75" customHeight="1" thickBot="1"/>
    <row r="3" spans="1:11" ht="13.5" thickBot="1">
      <c r="A3" s="8"/>
      <c r="B3" s="170" t="s">
        <v>42</v>
      </c>
      <c r="C3" s="171"/>
      <c r="D3" s="171"/>
      <c r="E3" s="171"/>
      <c r="F3" s="171"/>
      <c r="G3" s="171"/>
      <c r="H3" s="171"/>
      <c r="I3" s="171"/>
      <c r="J3" s="171"/>
      <c r="K3" s="172"/>
    </row>
    <row r="4" spans="1:11" ht="36.75" thickBot="1">
      <c r="A4" s="8"/>
      <c r="B4" s="197" t="s">
        <v>618</v>
      </c>
      <c r="C4" s="197" t="s">
        <v>38</v>
      </c>
      <c r="D4" s="53" t="s">
        <v>845</v>
      </c>
      <c r="E4" s="53" t="s">
        <v>846</v>
      </c>
      <c r="F4" s="53" t="s">
        <v>847</v>
      </c>
      <c r="G4" s="53" t="s">
        <v>844</v>
      </c>
      <c r="H4" s="53" t="s">
        <v>469</v>
      </c>
      <c r="I4" s="104" t="s">
        <v>34</v>
      </c>
      <c r="J4" s="53" t="s">
        <v>35</v>
      </c>
      <c r="K4" s="53" t="s">
        <v>36</v>
      </c>
    </row>
    <row r="5" spans="1:11" ht="13.5" thickBot="1">
      <c r="A5" s="8"/>
      <c r="B5" s="198"/>
      <c r="C5" s="198"/>
      <c r="D5" s="190" t="s">
        <v>32</v>
      </c>
      <c r="E5" s="191"/>
      <c r="F5" s="191"/>
      <c r="G5" s="191"/>
      <c r="H5" s="192"/>
      <c r="I5" s="190" t="s">
        <v>33</v>
      </c>
      <c r="J5" s="191"/>
      <c r="K5" s="192"/>
    </row>
    <row r="6" spans="1:11" s="55" customFormat="1" ht="12.75">
      <c r="A6" s="54"/>
      <c r="B6" s="56"/>
      <c r="C6" s="81" t="s">
        <v>422</v>
      </c>
      <c r="D6" s="62">
        <f>SUM(D7:D43)</f>
        <v>4394834837</v>
      </c>
      <c r="E6" s="50">
        <f>SUM(E7:E43)</f>
        <v>4774036655</v>
      </c>
      <c r="F6" s="50">
        <f>SUM(F7:F43)</f>
        <v>4712412797</v>
      </c>
      <c r="G6" s="50">
        <f>SUM(G7:G43)</f>
        <v>5386669819</v>
      </c>
      <c r="H6" s="50">
        <f>SUM(H7:H43)</f>
        <v>5244149947</v>
      </c>
      <c r="I6" s="107">
        <f>((F6/D6)-1)*100</f>
        <v>7.226163707594191</v>
      </c>
      <c r="J6" s="107">
        <f>((H6/F6)-1)*100</f>
        <v>11.283755751162383</v>
      </c>
      <c r="K6" s="59">
        <f>((H6/G6)-1)*100</f>
        <v>-2.6457881546275597</v>
      </c>
    </row>
    <row r="7" spans="1:11" ht="12.75">
      <c r="A7" s="8"/>
      <c r="B7" s="15">
        <v>100</v>
      </c>
      <c r="C7" s="77" t="s">
        <v>454</v>
      </c>
      <c r="D7" s="18">
        <v>63157133</v>
      </c>
      <c r="E7" s="19">
        <v>52943331</v>
      </c>
      <c r="F7" s="19">
        <v>52943331</v>
      </c>
      <c r="G7" s="19">
        <v>63829503</v>
      </c>
      <c r="H7" s="19">
        <v>60438925</v>
      </c>
      <c r="I7" s="108">
        <f aca="true" t="shared" si="0" ref="I7:I49">((F7/D7)-1)*100</f>
        <v>-16.172048215044843</v>
      </c>
      <c r="J7" s="111">
        <f aca="true" t="shared" si="1" ref="J7:J49">((H7/F7)-1)*100</f>
        <v>14.157768048255214</v>
      </c>
      <c r="K7" s="112">
        <f aca="true" t="shared" si="2" ref="K7:K49">((H7/G7)-1)*100</f>
        <v>-5.3119291873540035</v>
      </c>
    </row>
    <row r="8" spans="1:11" ht="12.75">
      <c r="A8" s="8"/>
      <c r="B8" s="15">
        <v>103</v>
      </c>
      <c r="C8" s="77" t="s">
        <v>460</v>
      </c>
      <c r="D8" s="18">
        <v>8786186</v>
      </c>
      <c r="E8" s="19">
        <v>8312351</v>
      </c>
      <c r="F8" s="19">
        <v>8306426</v>
      </c>
      <c r="G8" s="19">
        <v>8377239</v>
      </c>
      <c r="H8" s="19">
        <v>7762168</v>
      </c>
      <c r="I8" s="108">
        <f t="shared" si="0"/>
        <v>-5.460389752732297</v>
      </c>
      <c r="J8" s="111">
        <f t="shared" si="1"/>
        <v>-6.552252436848294</v>
      </c>
      <c r="K8" s="112">
        <f t="shared" si="2"/>
        <v>-7.3421684638578455</v>
      </c>
    </row>
    <row r="9" spans="1:11" ht="12.75">
      <c r="A9" s="8"/>
      <c r="B9" s="15">
        <v>111</v>
      </c>
      <c r="C9" s="78" t="s">
        <v>453</v>
      </c>
      <c r="D9" s="18">
        <v>12528465</v>
      </c>
      <c r="E9" s="19">
        <v>13918736</v>
      </c>
      <c r="F9" s="19">
        <v>13701426</v>
      </c>
      <c r="G9" s="19">
        <v>13853783</v>
      </c>
      <c r="H9" s="19">
        <v>13248763</v>
      </c>
      <c r="I9" s="108">
        <f t="shared" si="0"/>
        <v>9.362368015554967</v>
      </c>
      <c r="J9" s="111">
        <f t="shared" si="1"/>
        <v>-3.303765608046927</v>
      </c>
      <c r="K9" s="112">
        <f t="shared" si="2"/>
        <v>-4.367182595540875</v>
      </c>
    </row>
    <row r="10" spans="1:11" ht="12.75">
      <c r="A10" s="8"/>
      <c r="B10" s="15">
        <v>112</v>
      </c>
      <c r="C10" s="78" t="s">
        <v>440</v>
      </c>
      <c r="D10" s="18">
        <v>23866630</v>
      </c>
      <c r="E10" s="19">
        <v>22725012</v>
      </c>
      <c r="F10" s="19">
        <v>22382247</v>
      </c>
      <c r="G10" s="19">
        <v>28018053</v>
      </c>
      <c r="H10" s="19">
        <v>26896045</v>
      </c>
      <c r="I10" s="108">
        <f t="shared" si="0"/>
        <v>-6.2194913986599705</v>
      </c>
      <c r="J10" s="111">
        <f t="shared" si="1"/>
        <v>20.166867071031792</v>
      </c>
      <c r="K10" s="112">
        <f t="shared" si="2"/>
        <v>-4.004589469510966</v>
      </c>
    </row>
    <row r="11" spans="1:11" ht="12.75">
      <c r="A11" s="8"/>
      <c r="B11" s="15">
        <v>113</v>
      </c>
      <c r="C11" s="78" t="s">
        <v>441</v>
      </c>
      <c r="D11" s="18">
        <v>80466975</v>
      </c>
      <c r="E11" s="19">
        <v>76951223</v>
      </c>
      <c r="F11" s="19">
        <v>74314680</v>
      </c>
      <c r="G11" s="19">
        <v>78435613</v>
      </c>
      <c r="H11" s="19">
        <v>77274713</v>
      </c>
      <c r="I11" s="108">
        <f t="shared" si="0"/>
        <v>-7.645739137080776</v>
      </c>
      <c r="J11" s="111">
        <f t="shared" si="1"/>
        <v>3.983106702471173</v>
      </c>
      <c r="K11" s="112">
        <f t="shared" si="2"/>
        <v>-1.4800674790416912</v>
      </c>
    </row>
    <row r="12" spans="1:11" ht="24">
      <c r="A12" s="8"/>
      <c r="B12" s="15">
        <v>120</v>
      </c>
      <c r="C12" s="78" t="s">
        <v>461</v>
      </c>
      <c r="D12" s="18">
        <v>6001720</v>
      </c>
      <c r="E12" s="19">
        <v>5528057</v>
      </c>
      <c r="F12" s="19">
        <v>5505313</v>
      </c>
      <c r="G12" s="19"/>
      <c r="H12" s="19"/>
      <c r="I12" s="108">
        <f t="shared" si="0"/>
        <v>-8.271078957365551</v>
      </c>
      <c r="J12" s="111">
        <f t="shared" si="1"/>
        <v>-100</v>
      </c>
      <c r="K12" s="112"/>
    </row>
    <row r="13" spans="1:11" ht="12.75">
      <c r="A13" s="8"/>
      <c r="B13" s="15">
        <v>121</v>
      </c>
      <c r="C13" s="78" t="s">
        <v>462</v>
      </c>
      <c r="D13" s="18">
        <v>14763807</v>
      </c>
      <c r="E13" s="19">
        <v>15032339</v>
      </c>
      <c r="F13" s="19">
        <v>14918290</v>
      </c>
      <c r="G13" s="19">
        <v>19673176</v>
      </c>
      <c r="H13" s="19">
        <v>18436477</v>
      </c>
      <c r="I13" s="108">
        <f t="shared" si="0"/>
        <v>1.0463629062612334</v>
      </c>
      <c r="J13" s="111">
        <f t="shared" si="1"/>
        <v>23.5830447055259</v>
      </c>
      <c r="K13" s="112">
        <f t="shared" si="2"/>
        <v>-6.286219367935308</v>
      </c>
    </row>
    <row r="14" spans="1:11" ht="12.75">
      <c r="A14" s="8"/>
      <c r="B14" s="15">
        <v>122</v>
      </c>
      <c r="C14" s="78" t="s">
        <v>193</v>
      </c>
      <c r="D14" s="18">
        <v>21840965</v>
      </c>
      <c r="E14" s="19">
        <v>22287835</v>
      </c>
      <c r="F14" s="19">
        <v>22259623</v>
      </c>
      <c r="G14" s="19"/>
      <c r="H14" s="19"/>
      <c r="I14" s="108">
        <f t="shared" si="0"/>
        <v>1.9168475385588524</v>
      </c>
      <c r="J14" s="111">
        <f t="shared" si="1"/>
        <v>-100</v>
      </c>
      <c r="K14" s="112"/>
    </row>
    <row r="15" spans="1:11" ht="12.75">
      <c r="A15" s="8"/>
      <c r="B15" s="15">
        <v>123</v>
      </c>
      <c r="C15" s="78" t="s">
        <v>455</v>
      </c>
      <c r="D15" s="18">
        <v>17150608</v>
      </c>
      <c r="E15" s="19">
        <v>19034515</v>
      </c>
      <c r="F15" s="19">
        <v>18944996</v>
      </c>
      <c r="G15" s="19">
        <v>22189068</v>
      </c>
      <c r="H15" s="19">
        <v>21124508</v>
      </c>
      <c r="I15" s="108">
        <f t="shared" si="0"/>
        <v>10.462532873470142</v>
      </c>
      <c r="J15" s="111">
        <f t="shared" si="1"/>
        <v>11.504420481271161</v>
      </c>
      <c r="K15" s="112">
        <f t="shared" si="2"/>
        <v>-4.79767784748778</v>
      </c>
    </row>
    <row r="16" spans="1:11" ht="12.75">
      <c r="A16" s="8"/>
      <c r="B16" s="15">
        <v>200</v>
      </c>
      <c r="C16" s="78" t="s">
        <v>456</v>
      </c>
      <c r="D16" s="18">
        <v>715563624</v>
      </c>
      <c r="E16" s="19">
        <v>751851825</v>
      </c>
      <c r="F16" s="19">
        <v>751764475</v>
      </c>
      <c r="G16" s="19">
        <v>841265968</v>
      </c>
      <c r="H16" s="19">
        <v>804835604</v>
      </c>
      <c r="I16" s="108">
        <f t="shared" si="0"/>
        <v>5.059068094830943</v>
      </c>
      <c r="J16" s="111">
        <f t="shared" si="1"/>
        <v>7.059542019460285</v>
      </c>
      <c r="K16" s="112">
        <f t="shared" si="2"/>
        <v>-4.330421696078879</v>
      </c>
    </row>
    <row r="17" spans="1:11" ht="12.75">
      <c r="A17" s="8"/>
      <c r="B17" s="15">
        <v>210</v>
      </c>
      <c r="C17" s="78" t="s">
        <v>457</v>
      </c>
      <c r="D17" s="18">
        <v>95638267</v>
      </c>
      <c r="E17" s="19">
        <v>49267336</v>
      </c>
      <c r="F17" s="19">
        <v>48333402</v>
      </c>
      <c r="G17" s="19">
        <v>124635177</v>
      </c>
      <c r="H17" s="19">
        <v>123560930</v>
      </c>
      <c r="I17" s="108">
        <f t="shared" si="0"/>
        <v>-49.46227747936921</v>
      </c>
      <c r="J17" s="111">
        <f t="shared" si="1"/>
        <v>155.64294025899522</v>
      </c>
      <c r="K17" s="112">
        <f t="shared" si="2"/>
        <v>-0.861913165975603</v>
      </c>
    </row>
    <row r="18" spans="1:11" ht="12.75">
      <c r="A18" s="8"/>
      <c r="B18" s="15">
        <v>211</v>
      </c>
      <c r="C18" s="78" t="s">
        <v>442</v>
      </c>
      <c r="D18" s="18">
        <v>510437263</v>
      </c>
      <c r="E18" s="19">
        <v>378433110</v>
      </c>
      <c r="F18" s="19">
        <v>327809867</v>
      </c>
      <c r="G18" s="19">
        <v>187300601</v>
      </c>
      <c r="H18" s="19">
        <v>186114173</v>
      </c>
      <c r="I18" s="108">
        <f t="shared" si="0"/>
        <v>-35.77861751836876</v>
      </c>
      <c r="J18" s="111">
        <f t="shared" si="1"/>
        <v>-43.22496308508005</v>
      </c>
      <c r="K18" s="112">
        <f t="shared" si="2"/>
        <v>-0.6334352338783988</v>
      </c>
    </row>
    <row r="19" spans="1:11" ht="28.5" customHeight="1">
      <c r="A19" s="8"/>
      <c r="B19" s="15">
        <v>300</v>
      </c>
      <c r="C19" s="78" t="s">
        <v>458</v>
      </c>
      <c r="D19" s="18">
        <v>419702783</v>
      </c>
      <c r="E19" s="19">
        <v>502571860</v>
      </c>
      <c r="F19" s="19">
        <v>502552000</v>
      </c>
      <c r="G19" s="19">
        <v>405692174</v>
      </c>
      <c r="H19" s="19">
        <v>391878783</v>
      </c>
      <c r="I19" s="108">
        <f t="shared" si="0"/>
        <v>19.739973227673357</v>
      </c>
      <c r="J19" s="111">
        <f t="shared" si="1"/>
        <v>-22.02224187745746</v>
      </c>
      <c r="K19" s="112">
        <f t="shared" si="2"/>
        <v>-3.4048946184502937</v>
      </c>
    </row>
    <row r="20" spans="1:11" ht="12.75">
      <c r="A20" s="8"/>
      <c r="B20" s="15">
        <v>310</v>
      </c>
      <c r="C20" s="78" t="s">
        <v>443</v>
      </c>
      <c r="D20" s="18">
        <v>71895479</v>
      </c>
      <c r="E20" s="19">
        <v>21501819</v>
      </c>
      <c r="F20" s="19">
        <v>21480026</v>
      </c>
      <c r="G20" s="19">
        <v>130303158</v>
      </c>
      <c r="H20" s="19">
        <v>129513831</v>
      </c>
      <c r="I20" s="108">
        <f t="shared" si="0"/>
        <v>-70.12325907168655</v>
      </c>
      <c r="J20" s="111">
        <f t="shared" si="1"/>
        <v>502.9500662615585</v>
      </c>
      <c r="K20" s="112">
        <f t="shared" si="2"/>
        <v>-0.6057619877485987</v>
      </c>
    </row>
    <row r="21" spans="1:11" ht="24">
      <c r="A21" s="8"/>
      <c r="B21" s="15">
        <v>311</v>
      </c>
      <c r="C21" s="78" t="s">
        <v>444</v>
      </c>
      <c r="D21" s="18">
        <v>81508139</v>
      </c>
      <c r="E21" s="19">
        <v>75517757</v>
      </c>
      <c r="F21" s="19">
        <v>75498433</v>
      </c>
      <c r="G21" s="19">
        <v>146379018</v>
      </c>
      <c r="H21" s="19">
        <v>145819494</v>
      </c>
      <c r="I21" s="108">
        <f t="shared" si="0"/>
        <v>-7.373136074177822</v>
      </c>
      <c r="J21" s="111">
        <f t="shared" si="1"/>
        <v>93.14241131335798</v>
      </c>
      <c r="K21" s="112">
        <f t="shared" si="2"/>
        <v>-0.38224330757568037</v>
      </c>
    </row>
    <row r="22" spans="1:11" ht="12.75">
      <c r="A22" s="8"/>
      <c r="B22" s="15">
        <v>312</v>
      </c>
      <c r="C22" s="78" t="s">
        <v>1148</v>
      </c>
      <c r="D22" s="18">
        <v>14782378</v>
      </c>
      <c r="E22" s="26"/>
      <c r="F22" s="26"/>
      <c r="G22" s="19">
        <v>18831601</v>
      </c>
      <c r="H22" s="19">
        <v>17925896</v>
      </c>
      <c r="I22" s="108">
        <f t="shared" si="0"/>
        <v>-100</v>
      </c>
      <c r="J22" s="111"/>
      <c r="K22" s="112">
        <f t="shared" si="2"/>
        <v>-4.809495485806014</v>
      </c>
    </row>
    <row r="23" spans="1:11" ht="12.75">
      <c r="A23" s="8"/>
      <c r="B23" s="15">
        <v>400</v>
      </c>
      <c r="C23" s="78" t="s">
        <v>459</v>
      </c>
      <c r="D23" s="18">
        <v>888564052</v>
      </c>
      <c r="E23" s="19">
        <v>951391883</v>
      </c>
      <c r="F23" s="19">
        <v>951370143</v>
      </c>
      <c r="G23" s="19">
        <v>969905438</v>
      </c>
      <c r="H23" s="19">
        <v>928441158</v>
      </c>
      <c r="I23" s="108">
        <f t="shared" si="0"/>
        <v>7.068268276061196</v>
      </c>
      <c r="J23" s="111">
        <f t="shared" si="1"/>
        <v>-2.4101013857442455</v>
      </c>
      <c r="K23" s="112">
        <f t="shared" si="2"/>
        <v>-4.275084804710627</v>
      </c>
    </row>
    <row r="24" spans="1:11" ht="12.75">
      <c r="A24" s="8"/>
      <c r="B24" s="15">
        <v>411</v>
      </c>
      <c r="C24" s="78" t="s">
        <v>445</v>
      </c>
      <c r="D24" s="18">
        <v>181591519</v>
      </c>
      <c r="E24" s="19">
        <v>39701359</v>
      </c>
      <c r="F24" s="19">
        <v>39666159</v>
      </c>
      <c r="G24" s="19">
        <v>340344633</v>
      </c>
      <c r="H24" s="19">
        <v>337598785</v>
      </c>
      <c r="I24" s="108">
        <f t="shared" si="0"/>
        <v>-78.15638130104523</v>
      </c>
      <c r="J24" s="111">
        <f t="shared" si="1"/>
        <v>751.1002666025718</v>
      </c>
      <c r="K24" s="112">
        <f t="shared" si="2"/>
        <v>-0.8067845747401603</v>
      </c>
    </row>
    <row r="25" spans="1:11" ht="12.75">
      <c r="A25" s="8"/>
      <c r="B25" s="15">
        <v>412</v>
      </c>
      <c r="C25" s="78" t="s">
        <v>463</v>
      </c>
      <c r="D25" s="18">
        <v>56269600</v>
      </c>
      <c r="E25" s="19">
        <v>57963893</v>
      </c>
      <c r="F25" s="19">
        <v>57938038</v>
      </c>
      <c r="G25" s="19">
        <v>120031981</v>
      </c>
      <c r="H25" s="19">
        <v>119317326</v>
      </c>
      <c r="I25" s="108">
        <f t="shared" si="0"/>
        <v>2.965078834752699</v>
      </c>
      <c r="J25" s="111">
        <f t="shared" si="1"/>
        <v>105.93953492177279</v>
      </c>
      <c r="K25" s="112">
        <f t="shared" si="2"/>
        <v>-0.5953871576942493</v>
      </c>
    </row>
    <row r="26" spans="1:11" ht="12.75">
      <c r="A26" s="8"/>
      <c r="B26" s="15">
        <v>413</v>
      </c>
      <c r="C26" s="78" t="s">
        <v>446</v>
      </c>
      <c r="D26" s="18">
        <v>36485855</v>
      </c>
      <c r="E26" s="19">
        <v>12650895</v>
      </c>
      <c r="F26" s="19">
        <v>12631433</v>
      </c>
      <c r="G26" s="19">
        <v>67146655</v>
      </c>
      <c r="H26" s="19">
        <v>66658670</v>
      </c>
      <c r="I26" s="108">
        <f t="shared" si="0"/>
        <v>-65.37991777909549</v>
      </c>
      <c r="J26" s="111">
        <f t="shared" si="1"/>
        <v>427.72056820473176</v>
      </c>
      <c r="K26" s="112">
        <f t="shared" si="2"/>
        <v>-0.7267450627287397</v>
      </c>
    </row>
    <row r="27" spans="1:11" ht="24">
      <c r="A27" s="8"/>
      <c r="B27" s="15">
        <v>500</v>
      </c>
      <c r="C27" s="78" t="s">
        <v>464</v>
      </c>
      <c r="D27" s="18">
        <v>36093630</v>
      </c>
      <c r="E27" s="19">
        <v>92327535</v>
      </c>
      <c r="F27" s="19">
        <v>92185240</v>
      </c>
      <c r="G27" s="19">
        <v>25919187</v>
      </c>
      <c r="H27" s="19">
        <v>24856416</v>
      </c>
      <c r="I27" s="108">
        <f t="shared" si="0"/>
        <v>155.40584308089822</v>
      </c>
      <c r="J27" s="111">
        <f t="shared" si="1"/>
        <v>-73.0364470494409</v>
      </c>
      <c r="K27" s="112">
        <f t="shared" si="2"/>
        <v>-4.100325369001734</v>
      </c>
    </row>
    <row r="28" spans="1:11" ht="24">
      <c r="A28" s="8"/>
      <c r="B28" s="15">
        <v>510</v>
      </c>
      <c r="C28" s="78" t="s">
        <v>465</v>
      </c>
      <c r="D28" s="18">
        <v>10919383</v>
      </c>
      <c r="E28" s="19">
        <v>10887628</v>
      </c>
      <c r="F28" s="19">
        <v>10871319</v>
      </c>
      <c r="G28" s="19">
        <v>11561003</v>
      </c>
      <c r="H28" s="19">
        <v>10838879</v>
      </c>
      <c r="I28" s="108">
        <f t="shared" si="0"/>
        <v>-0.4401713906362681</v>
      </c>
      <c r="J28" s="111">
        <f t="shared" si="1"/>
        <v>-0.2983998537803956</v>
      </c>
      <c r="K28" s="112">
        <f t="shared" si="2"/>
        <v>-6.246205454665132</v>
      </c>
    </row>
    <row r="29" spans="1:11" ht="28.5" customHeight="1">
      <c r="A29" s="8"/>
      <c r="B29" s="15">
        <v>511</v>
      </c>
      <c r="C29" s="82" t="s">
        <v>466</v>
      </c>
      <c r="D29" s="18">
        <v>149768760</v>
      </c>
      <c r="E29" s="19">
        <v>167688069</v>
      </c>
      <c r="F29" s="19">
        <v>167619192</v>
      </c>
      <c r="G29" s="19">
        <v>167029366</v>
      </c>
      <c r="H29" s="19">
        <v>166239707</v>
      </c>
      <c r="I29" s="108">
        <f t="shared" si="0"/>
        <v>11.918661809044817</v>
      </c>
      <c r="J29" s="111">
        <f t="shared" si="1"/>
        <v>-0.8229875013357701</v>
      </c>
      <c r="K29" s="112">
        <f t="shared" si="2"/>
        <v>-0.47276656728733046</v>
      </c>
    </row>
    <row r="30" spans="1:11" ht="27" customHeight="1">
      <c r="A30" s="8"/>
      <c r="B30" s="15">
        <v>512</v>
      </c>
      <c r="C30" s="78" t="s">
        <v>467</v>
      </c>
      <c r="D30" s="18">
        <v>13481210</v>
      </c>
      <c r="E30" s="19">
        <v>13635191</v>
      </c>
      <c r="F30" s="19">
        <v>13611357</v>
      </c>
      <c r="G30" s="19">
        <v>14191768</v>
      </c>
      <c r="H30" s="19">
        <v>13244193</v>
      </c>
      <c r="I30" s="108">
        <f t="shared" si="0"/>
        <v>0.9653955394211655</v>
      </c>
      <c r="J30" s="111">
        <f t="shared" si="1"/>
        <v>-2.6974826977207322</v>
      </c>
      <c r="K30" s="112">
        <f t="shared" si="2"/>
        <v>-6.676934121245504</v>
      </c>
    </row>
    <row r="31" spans="1:11" ht="12.75">
      <c r="A31" s="8"/>
      <c r="B31" s="15">
        <v>514</v>
      </c>
      <c r="C31" s="78" t="s">
        <v>468</v>
      </c>
      <c r="D31" s="18">
        <v>15044119</v>
      </c>
      <c r="E31" s="19">
        <v>15850484</v>
      </c>
      <c r="F31" s="19">
        <v>15541207</v>
      </c>
      <c r="G31" s="19">
        <v>15806909</v>
      </c>
      <c r="H31" s="19">
        <v>15037583</v>
      </c>
      <c r="I31" s="108">
        <f t="shared" si="0"/>
        <v>3.304201462378753</v>
      </c>
      <c r="J31" s="111">
        <f t="shared" si="1"/>
        <v>-3.240571983887741</v>
      </c>
      <c r="K31" s="112">
        <f t="shared" si="2"/>
        <v>-4.867023654023694</v>
      </c>
    </row>
    <row r="32" spans="1:11" ht="12.75">
      <c r="A32" s="8"/>
      <c r="B32" s="15">
        <v>600</v>
      </c>
      <c r="C32" s="78" t="s">
        <v>1123</v>
      </c>
      <c r="D32" s="18">
        <v>23787309</v>
      </c>
      <c r="E32" s="19">
        <v>22653929</v>
      </c>
      <c r="F32" s="19">
        <v>22570849</v>
      </c>
      <c r="G32" s="19">
        <v>24259202</v>
      </c>
      <c r="H32" s="19">
        <v>22652556</v>
      </c>
      <c r="I32" s="108">
        <f t="shared" si="0"/>
        <v>-5.113903384363483</v>
      </c>
      <c r="J32" s="111">
        <f t="shared" si="1"/>
        <v>0.3620023331864841</v>
      </c>
      <c r="K32" s="112">
        <f t="shared" si="2"/>
        <v>-6.622831204422964</v>
      </c>
    </row>
    <row r="33" spans="1:11" ht="12.75">
      <c r="A33" s="8"/>
      <c r="B33" s="15">
        <v>610</v>
      </c>
      <c r="C33" s="78" t="s">
        <v>447</v>
      </c>
      <c r="D33" s="18">
        <v>77265666</v>
      </c>
      <c r="E33" s="19">
        <v>117304034</v>
      </c>
      <c r="F33" s="19">
        <v>116859285</v>
      </c>
      <c r="G33" s="19">
        <v>258985916</v>
      </c>
      <c r="H33" s="19">
        <v>251306035</v>
      </c>
      <c r="I33" s="108">
        <f t="shared" si="0"/>
        <v>51.243483748654924</v>
      </c>
      <c r="J33" s="111">
        <f t="shared" si="1"/>
        <v>115.05012203352089</v>
      </c>
      <c r="K33" s="112">
        <f t="shared" si="2"/>
        <v>-2.965366271114145</v>
      </c>
    </row>
    <row r="34" spans="1:11" ht="12.75">
      <c r="A34" s="8"/>
      <c r="B34" s="15">
        <v>611</v>
      </c>
      <c r="C34" s="78" t="s">
        <v>448</v>
      </c>
      <c r="D34" s="18">
        <v>89310516</v>
      </c>
      <c r="E34" s="19">
        <v>94882249</v>
      </c>
      <c r="F34" s="19">
        <v>94101514</v>
      </c>
      <c r="G34" s="19">
        <v>86907551</v>
      </c>
      <c r="H34" s="19">
        <v>81842585</v>
      </c>
      <c r="I34" s="108">
        <f t="shared" si="0"/>
        <v>5.364427633583491</v>
      </c>
      <c r="J34" s="111">
        <f t="shared" si="1"/>
        <v>-13.027345128581036</v>
      </c>
      <c r="K34" s="112">
        <f t="shared" si="2"/>
        <v>-5.8279930129431445</v>
      </c>
    </row>
    <row r="35" spans="1:11" ht="24">
      <c r="A35" s="8"/>
      <c r="B35" s="15">
        <v>612</v>
      </c>
      <c r="C35" s="78" t="s">
        <v>481</v>
      </c>
      <c r="D35" s="18">
        <v>37893443</v>
      </c>
      <c r="E35" s="19">
        <v>40517930</v>
      </c>
      <c r="F35" s="19">
        <v>40230299</v>
      </c>
      <c r="G35" s="19">
        <v>44930730</v>
      </c>
      <c r="H35" s="19">
        <v>42384875</v>
      </c>
      <c r="I35" s="108">
        <f t="shared" si="0"/>
        <v>6.1669138906168985</v>
      </c>
      <c r="J35" s="111">
        <f t="shared" si="1"/>
        <v>5.355605236739613</v>
      </c>
      <c r="K35" s="112">
        <f t="shared" si="2"/>
        <v>-5.666177691749052</v>
      </c>
    </row>
    <row r="36" spans="1:11" ht="24">
      <c r="A36" s="8"/>
      <c r="B36" s="15">
        <v>613</v>
      </c>
      <c r="C36" s="78" t="s">
        <v>449</v>
      </c>
      <c r="D36" s="18">
        <v>123639237</v>
      </c>
      <c r="E36" s="19">
        <v>118294985</v>
      </c>
      <c r="F36" s="19">
        <v>117176212</v>
      </c>
      <c r="G36" s="19">
        <v>94142617</v>
      </c>
      <c r="H36" s="19">
        <v>91669387</v>
      </c>
      <c r="I36" s="108">
        <f t="shared" si="0"/>
        <v>-5.2273252058325115</v>
      </c>
      <c r="J36" s="111">
        <f t="shared" si="1"/>
        <v>-21.7679207790059</v>
      </c>
      <c r="K36" s="112">
        <f t="shared" si="2"/>
        <v>-2.6271098879692256</v>
      </c>
    </row>
    <row r="37" spans="1:11" ht="27.75" customHeight="1">
      <c r="A37" s="8"/>
      <c r="B37" s="15">
        <v>614</v>
      </c>
      <c r="C37" s="78" t="s">
        <v>482</v>
      </c>
      <c r="D37" s="18">
        <v>76289963</v>
      </c>
      <c r="E37" s="19">
        <v>77004657</v>
      </c>
      <c r="F37" s="19">
        <v>74482581</v>
      </c>
      <c r="G37" s="19">
        <v>50363443</v>
      </c>
      <c r="H37" s="19">
        <v>48657646</v>
      </c>
      <c r="I37" s="108">
        <f t="shared" si="0"/>
        <v>-2.3690953946327142</v>
      </c>
      <c r="J37" s="111">
        <f t="shared" si="1"/>
        <v>-34.672449119345096</v>
      </c>
      <c r="K37" s="112">
        <f t="shared" si="2"/>
        <v>-3.386974556127942</v>
      </c>
    </row>
    <row r="38" spans="1:11" ht="12.75">
      <c r="A38" s="8"/>
      <c r="B38" s="15">
        <v>615</v>
      </c>
      <c r="C38" s="78" t="s">
        <v>1149</v>
      </c>
      <c r="D38" s="18">
        <v>18043866</v>
      </c>
      <c r="E38" s="19">
        <v>18275595</v>
      </c>
      <c r="F38" s="19">
        <v>18181868</v>
      </c>
      <c r="G38" s="19">
        <v>18702583</v>
      </c>
      <c r="H38" s="19">
        <v>17393755</v>
      </c>
      <c r="I38" s="108">
        <f t="shared" si="0"/>
        <v>0.764813926239527</v>
      </c>
      <c r="J38" s="111">
        <f t="shared" si="1"/>
        <v>-4.334609623169627</v>
      </c>
      <c r="K38" s="112">
        <f t="shared" si="2"/>
        <v>-6.9981135760766255</v>
      </c>
    </row>
    <row r="39" spans="1:11" ht="12.75">
      <c r="A39" s="8"/>
      <c r="B39" s="15">
        <v>616</v>
      </c>
      <c r="C39" s="78" t="s">
        <v>193</v>
      </c>
      <c r="D39" s="18"/>
      <c r="E39" s="19"/>
      <c r="F39" s="19"/>
      <c r="G39" s="19">
        <v>24936671</v>
      </c>
      <c r="H39" s="19">
        <v>23484106</v>
      </c>
      <c r="I39" s="108"/>
      <c r="J39" s="111"/>
      <c r="K39" s="112">
        <f t="shared" si="2"/>
        <v>-5.8250156967624145</v>
      </c>
    </row>
    <row r="40" spans="1:11" ht="24">
      <c r="A40" s="8"/>
      <c r="B40" s="15">
        <v>800</v>
      </c>
      <c r="C40" s="78" t="s">
        <v>483</v>
      </c>
      <c r="D40" s="18">
        <v>92825611</v>
      </c>
      <c r="E40" s="19">
        <v>87850439</v>
      </c>
      <c r="F40" s="19">
        <v>87756139</v>
      </c>
      <c r="G40" s="19">
        <v>285356670</v>
      </c>
      <c r="H40" s="19">
        <v>281234234</v>
      </c>
      <c r="I40" s="108">
        <f t="shared" si="0"/>
        <v>-5.461285894471512</v>
      </c>
      <c r="J40" s="111">
        <f t="shared" si="1"/>
        <v>220.4724332733007</v>
      </c>
      <c r="K40" s="112">
        <f t="shared" si="2"/>
        <v>-1.4446608169348174</v>
      </c>
    </row>
    <row r="41" spans="1:11" ht="12.75">
      <c r="A41" s="8"/>
      <c r="B41" s="15">
        <v>810</v>
      </c>
      <c r="C41" s="78" t="s">
        <v>450</v>
      </c>
      <c r="D41" s="18">
        <v>23535800</v>
      </c>
      <c r="E41" s="19">
        <v>22909168</v>
      </c>
      <c r="F41" s="19">
        <v>22691704</v>
      </c>
      <c r="G41" s="19">
        <v>19165825</v>
      </c>
      <c r="H41" s="19">
        <v>18377395</v>
      </c>
      <c r="I41" s="108">
        <f t="shared" si="0"/>
        <v>-3.5864342830921436</v>
      </c>
      <c r="J41" s="111">
        <f t="shared" si="1"/>
        <v>-19.012714955210065</v>
      </c>
      <c r="K41" s="112">
        <f t="shared" si="2"/>
        <v>-4.113728472424228</v>
      </c>
    </row>
    <row r="42" spans="1:11" ht="24">
      <c r="A42" s="8"/>
      <c r="B42" s="15">
        <v>811</v>
      </c>
      <c r="C42" s="78" t="s">
        <v>451</v>
      </c>
      <c r="D42" s="18">
        <v>273782278</v>
      </c>
      <c r="E42" s="19">
        <v>783415944</v>
      </c>
      <c r="F42" s="19">
        <v>783312770</v>
      </c>
      <c r="G42" s="19">
        <v>640651277</v>
      </c>
      <c r="H42" s="19">
        <v>639438877</v>
      </c>
      <c r="I42" s="108">
        <f t="shared" si="0"/>
        <v>186.1079160134682</v>
      </c>
      <c r="J42" s="111">
        <f t="shared" si="1"/>
        <v>-18.367362120242213</v>
      </c>
      <c r="K42" s="112">
        <f t="shared" si="2"/>
        <v>-0.18924492052483366</v>
      </c>
    </row>
    <row r="43" spans="1:11" ht="12.75">
      <c r="A43" s="8"/>
      <c r="B43" s="15">
        <v>812</v>
      </c>
      <c r="C43" s="78" t="s">
        <v>452</v>
      </c>
      <c r="D43" s="42">
        <v>12152598</v>
      </c>
      <c r="E43" s="19">
        <v>12953682</v>
      </c>
      <c r="F43" s="19">
        <v>12900953</v>
      </c>
      <c r="G43" s="19">
        <v>17546262</v>
      </c>
      <c r="H43" s="19">
        <v>18645469</v>
      </c>
      <c r="I43" s="108">
        <f t="shared" si="0"/>
        <v>6.157983667360667</v>
      </c>
      <c r="J43" s="111">
        <f t="shared" si="1"/>
        <v>44.52784224545272</v>
      </c>
      <c r="K43" s="112">
        <f t="shared" si="2"/>
        <v>6.264622060242808</v>
      </c>
    </row>
    <row r="44" spans="1:11" ht="24.75" customHeight="1">
      <c r="A44" s="8"/>
      <c r="B44" s="15"/>
      <c r="C44" s="80" t="s">
        <v>1145</v>
      </c>
      <c r="D44" s="61">
        <f>SUM(D45:D48)</f>
        <v>116104010</v>
      </c>
      <c r="E44" s="25">
        <f>SUM(E45:E48)</f>
        <v>125593430</v>
      </c>
      <c r="F44" s="25">
        <f>SUM(F45:F48)</f>
        <v>123617288</v>
      </c>
      <c r="G44" s="25">
        <f>SUM(G45:G48)</f>
        <v>105530181</v>
      </c>
      <c r="H44" s="25">
        <f>SUM(H45:H48)</f>
        <v>104050053</v>
      </c>
      <c r="I44" s="109">
        <f t="shared" si="0"/>
        <v>6.4711615042408965</v>
      </c>
      <c r="J44" s="109">
        <f t="shared" si="1"/>
        <v>-15.82888228384366</v>
      </c>
      <c r="K44" s="60">
        <f t="shared" si="2"/>
        <v>-1.4025636893392646</v>
      </c>
    </row>
    <row r="45" spans="1:11" ht="24">
      <c r="A45" s="8"/>
      <c r="B45" s="15" t="s">
        <v>1091</v>
      </c>
      <c r="C45" s="78" t="s">
        <v>484</v>
      </c>
      <c r="D45" s="18">
        <v>29013866</v>
      </c>
      <c r="E45" s="19">
        <v>32435748</v>
      </c>
      <c r="F45" s="19">
        <v>31684927</v>
      </c>
      <c r="G45" s="19">
        <v>34180741</v>
      </c>
      <c r="H45" s="19">
        <v>33698370</v>
      </c>
      <c r="I45" s="108">
        <f t="shared" si="0"/>
        <v>9.206153361292845</v>
      </c>
      <c r="J45" s="111">
        <f t="shared" si="1"/>
        <v>6.3545767361244065</v>
      </c>
      <c r="K45" s="112">
        <f t="shared" si="2"/>
        <v>-1.4112362280267687</v>
      </c>
    </row>
    <row r="46" spans="1:11" ht="24">
      <c r="A46" s="8"/>
      <c r="B46" s="15" t="s">
        <v>1092</v>
      </c>
      <c r="C46" s="78" t="s">
        <v>1150</v>
      </c>
      <c r="D46" s="41">
        <v>14202419</v>
      </c>
      <c r="E46" s="19">
        <v>13772243</v>
      </c>
      <c r="F46" s="19">
        <v>13772243</v>
      </c>
      <c r="G46" s="19">
        <v>16104891</v>
      </c>
      <c r="H46" s="19">
        <v>15868926</v>
      </c>
      <c r="I46" s="108">
        <f t="shared" si="0"/>
        <v>-3.0288924724724664</v>
      </c>
      <c r="J46" s="111">
        <f t="shared" si="1"/>
        <v>15.223976225223446</v>
      </c>
      <c r="K46" s="112">
        <f t="shared" si="2"/>
        <v>-1.465176013920244</v>
      </c>
    </row>
    <row r="47" spans="1:11" ht="12.75">
      <c r="A47" s="8"/>
      <c r="B47" s="15" t="s">
        <v>1097</v>
      </c>
      <c r="C47" s="78" t="s">
        <v>485</v>
      </c>
      <c r="D47" s="41">
        <v>15582050</v>
      </c>
      <c r="E47" s="19">
        <v>15107814</v>
      </c>
      <c r="F47" s="19">
        <v>15035214</v>
      </c>
      <c r="G47" s="19">
        <v>15871654</v>
      </c>
      <c r="H47" s="19">
        <v>15630867</v>
      </c>
      <c r="I47" s="108">
        <f t="shared" si="0"/>
        <v>-3.509397030557593</v>
      </c>
      <c r="J47" s="111">
        <f t="shared" si="1"/>
        <v>3.9617194673783773</v>
      </c>
      <c r="K47" s="112">
        <f t="shared" si="2"/>
        <v>-1.5170882631387994</v>
      </c>
    </row>
    <row r="48" spans="1:11" ht="12.75">
      <c r="A48" s="8"/>
      <c r="B48" s="15" t="s">
        <v>1146</v>
      </c>
      <c r="C48" s="78" t="s">
        <v>1151</v>
      </c>
      <c r="D48" s="41">
        <v>57305675</v>
      </c>
      <c r="E48" s="19">
        <v>64277625</v>
      </c>
      <c r="F48" s="19">
        <v>63124904</v>
      </c>
      <c r="G48" s="19">
        <v>39372895</v>
      </c>
      <c r="H48" s="19">
        <v>38851890</v>
      </c>
      <c r="I48" s="108">
        <f t="shared" si="0"/>
        <v>10.154716788520513</v>
      </c>
      <c r="J48" s="111">
        <f t="shared" si="1"/>
        <v>-38.45235788398189</v>
      </c>
      <c r="K48" s="112">
        <f t="shared" si="2"/>
        <v>-1.3232580433823804</v>
      </c>
    </row>
    <row r="49" spans="1:11" ht="13.5" thickBot="1">
      <c r="A49" s="8"/>
      <c r="B49" s="177" t="s">
        <v>616</v>
      </c>
      <c r="C49" s="178"/>
      <c r="D49" s="21">
        <f>D6+D44</f>
        <v>4510938847</v>
      </c>
      <c r="E49" s="21">
        <f>E6+E44</f>
        <v>4899630085</v>
      </c>
      <c r="F49" s="21">
        <f>F6+F44</f>
        <v>4836030085</v>
      </c>
      <c r="G49" s="21">
        <f>G6+G44</f>
        <v>5492200000</v>
      </c>
      <c r="H49" s="21">
        <f>H6+H44</f>
        <v>5348200000</v>
      </c>
      <c r="I49" s="110">
        <f t="shared" si="0"/>
        <v>7.206731215525175</v>
      </c>
      <c r="J49" s="113">
        <f t="shared" si="1"/>
        <v>10.590709859076487</v>
      </c>
      <c r="K49" s="114">
        <f t="shared" si="2"/>
        <v>-2.6219001493026473</v>
      </c>
    </row>
    <row r="50" spans="2:11" ht="24" customHeight="1">
      <c r="B50" s="176" t="s">
        <v>617</v>
      </c>
      <c r="C50" s="176"/>
      <c r="D50" s="176"/>
      <c r="E50" s="176"/>
      <c r="F50" s="176"/>
      <c r="G50" s="176"/>
      <c r="H50" s="176"/>
      <c r="I50" s="176"/>
      <c r="J50" s="176"/>
      <c r="K50" s="176"/>
    </row>
    <row r="51" spans="2:11" ht="12.75">
      <c r="B51" s="186" t="s">
        <v>848</v>
      </c>
      <c r="C51" s="186"/>
      <c r="D51" s="186"/>
      <c r="E51" s="186"/>
      <c r="F51" s="186"/>
      <c r="G51" s="186"/>
      <c r="H51" s="186"/>
      <c r="I51" s="186"/>
      <c r="J51" s="186"/>
      <c r="K51" s="186"/>
    </row>
    <row r="52" spans="2:11" ht="10.5" customHeight="1">
      <c r="B52" s="173" t="s">
        <v>1006</v>
      </c>
      <c r="C52" s="173"/>
      <c r="D52" s="173"/>
      <c r="E52" s="173"/>
      <c r="F52" s="173"/>
      <c r="G52" s="173"/>
      <c r="H52" s="173"/>
      <c r="I52" s="173"/>
      <c r="J52" s="173"/>
      <c r="K52" s="173"/>
    </row>
    <row r="56" ht="12.75">
      <c r="F56" t="s">
        <v>291</v>
      </c>
    </row>
  </sheetData>
  <sheetProtection/>
  <mergeCells count="9">
    <mergeCell ref="B3:K3"/>
    <mergeCell ref="C4:C5"/>
    <mergeCell ref="B4:B5"/>
    <mergeCell ref="B50:K50"/>
    <mergeCell ref="B51:K51"/>
    <mergeCell ref="B52:K52"/>
    <mergeCell ref="B49:C49"/>
    <mergeCell ref="D5:H5"/>
    <mergeCell ref="I5:K5"/>
  </mergeCells>
  <printOptions/>
  <pageMargins left="0.75" right="0.75" top="1" bottom="1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75"/>
  <sheetViews>
    <sheetView zoomScale="80" zoomScaleNormal="80" zoomScalePageLayoutView="0" workbookViewId="0" topLeftCell="B43">
      <selection activeCell="H67" sqref="H67"/>
    </sheetView>
  </sheetViews>
  <sheetFormatPr defaultColWidth="11.421875" defaultRowHeight="12.75"/>
  <cols>
    <col min="1" max="1" width="4.140625" style="0" customWidth="1"/>
    <col min="2" max="2" width="6.7109375" style="0" bestFit="1" customWidth="1"/>
    <col min="3" max="3" width="45.140625" style="0" bestFit="1" customWidth="1"/>
    <col min="4" max="4" width="15.7109375" style="0" bestFit="1" customWidth="1"/>
    <col min="5" max="7" width="16.421875" style="0" bestFit="1" customWidth="1"/>
    <col min="8" max="8" width="16.00390625" style="0" customWidth="1"/>
    <col min="9" max="11" width="10.57421875" style="0" bestFit="1" customWidth="1"/>
  </cols>
  <sheetData>
    <row r="1" ht="15.75" customHeight="1" thickBot="1"/>
    <row r="2" ht="12.75" hidden="1"/>
    <row r="3" spans="2:11" ht="13.5" thickBot="1">
      <c r="B3" s="170" t="s">
        <v>43</v>
      </c>
      <c r="C3" s="171"/>
      <c r="D3" s="171"/>
      <c r="E3" s="171"/>
      <c r="F3" s="171"/>
      <c r="G3" s="171"/>
      <c r="H3" s="171"/>
      <c r="I3" s="171"/>
      <c r="J3" s="171"/>
      <c r="K3" s="172"/>
    </row>
    <row r="4" spans="2:11" ht="36.75" thickBot="1">
      <c r="B4" s="199" t="s">
        <v>618</v>
      </c>
      <c r="C4" s="201" t="s">
        <v>38</v>
      </c>
      <c r="D4" s="53" t="s">
        <v>845</v>
      </c>
      <c r="E4" s="53" t="s">
        <v>846</v>
      </c>
      <c r="F4" s="53" t="s">
        <v>847</v>
      </c>
      <c r="G4" s="53" t="s">
        <v>844</v>
      </c>
      <c r="H4" s="53" t="s">
        <v>469</v>
      </c>
      <c r="I4" s="104" t="s">
        <v>34</v>
      </c>
      <c r="J4" s="53" t="s">
        <v>35</v>
      </c>
      <c r="K4" s="53" t="s">
        <v>36</v>
      </c>
    </row>
    <row r="5" spans="2:11" ht="13.5" thickBot="1">
      <c r="B5" s="200"/>
      <c r="C5" s="198"/>
      <c r="D5" s="190" t="s">
        <v>32</v>
      </c>
      <c r="E5" s="191"/>
      <c r="F5" s="191"/>
      <c r="G5" s="191"/>
      <c r="H5" s="192"/>
      <c r="I5" s="190" t="s">
        <v>33</v>
      </c>
      <c r="J5" s="191"/>
      <c r="K5" s="192"/>
    </row>
    <row r="6" spans="2:11" ht="12.75">
      <c r="B6" s="56"/>
      <c r="C6" s="57" t="s">
        <v>422</v>
      </c>
      <c r="D6" s="58">
        <f>SUM(D7:D46)</f>
        <v>4448943575</v>
      </c>
      <c r="E6" s="50">
        <f>SUM(E7:E46)</f>
        <v>3947546644</v>
      </c>
      <c r="F6" s="50">
        <f>SUM(F7:F46)</f>
        <v>3822268035</v>
      </c>
      <c r="G6" s="50">
        <f>SUM(G7:G46)</f>
        <v>4525782954</v>
      </c>
      <c r="H6" s="50">
        <f>SUM(H7:H46)</f>
        <v>4269593246</v>
      </c>
      <c r="I6" s="115">
        <f>((F6/D6)-1)*100</f>
        <v>-14.085940390916285</v>
      </c>
      <c r="J6" s="99">
        <f>((H6/F6)-1)*100</f>
        <v>11.703135596559488</v>
      </c>
      <c r="K6" s="100">
        <f>((H6/G6)-1)*100</f>
        <v>-5.660671547971008</v>
      </c>
    </row>
    <row r="7" spans="2:11" ht="12.75">
      <c r="B7" s="15">
        <v>100</v>
      </c>
      <c r="C7" s="3" t="s">
        <v>454</v>
      </c>
      <c r="D7" s="18">
        <v>49931869</v>
      </c>
      <c r="E7" s="19">
        <v>60043014</v>
      </c>
      <c r="F7" s="19">
        <v>55956058</v>
      </c>
      <c r="G7" s="19">
        <v>76952511</v>
      </c>
      <c r="H7" s="19">
        <v>70889866</v>
      </c>
      <c r="I7" s="116">
        <f aca="true" t="shared" si="0" ref="I7:I67">((F7/D7)-1)*100</f>
        <v>12.06481776197883</v>
      </c>
      <c r="J7" s="105">
        <f aca="true" t="shared" si="1" ref="J7:J67">((H7/F7)-1)*100</f>
        <v>26.688456145356064</v>
      </c>
      <c r="K7" s="106">
        <f aca="true" t="shared" si="2" ref="K7:K67">((H7/G7)-1)*100</f>
        <v>-7.878423876252716</v>
      </c>
    </row>
    <row r="8" spans="2:11" ht="12.75">
      <c r="B8" s="15">
        <v>110</v>
      </c>
      <c r="C8" s="9" t="s">
        <v>1162</v>
      </c>
      <c r="D8" s="18">
        <v>70711957</v>
      </c>
      <c r="E8" s="19">
        <v>59915828</v>
      </c>
      <c r="F8" s="19">
        <v>55636155</v>
      </c>
      <c r="G8" s="19">
        <v>63668063</v>
      </c>
      <c r="H8" s="19">
        <v>59457998</v>
      </c>
      <c r="I8" s="116">
        <f t="shared" si="0"/>
        <v>-21.320018055786516</v>
      </c>
      <c r="J8" s="105">
        <f t="shared" si="1"/>
        <v>6.869351413662583</v>
      </c>
      <c r="K8" s="106">
        <f t="shared" si="2"/>
        <v>-6.612522513838693</v>
      </c>
    </row>
    <row r="9" spans="2:11" ht="12.75">
      <c r="B9" s="15">
        <v>112</v>
      </c>
      <c r="C9" s="9" t="s">
        <v>1163</v>
      </c>
      <c r="D9" s="18">
        <v>233300488</v>
      </c>
      <c r="E9" s="19">
        <v>240435851</v>
      </c>
      <c r="F9" s="19">
        <v>236356399</v>
      </c>
      <c r="G9" s="19">
        <v>248106007</v>
      </c>
      <c r="H9" s="19">
        <v>240969446</v>
      </c>
      <c r="I9" s="116">
        <f t="shared" si="0"/>
        <v>1.3098605263097474</v>
      </c>
      <c r="J9" s="105">
        <f t="shared" si="1"/>
        <v>1.9517334920980955</v>
      </c>
      <c r="K9" s="106">
        <f t="shared" si="2"/>
        <v>-2.876416047435726</v>
      </c>
    </row>
    <row r="10" spans="2:11" ht="12.75">
      <c r="B10" s="15">
        <v>113</v>
      </c>
      <c r="C10" s="9" t="s">
        <v>486</v>
      </c>
      <c r="D10" s="18">
        <v>77280349</v>
      </c>
      <c r="E10" s="19">
        <v>67586319</v>
      </c>
      <c r="F10" s="19">
        <v>63689538</v>
      </c>
      <c r="G10" s="19">
        <v>78239028</v>
      </c>
      <c r="H10" s="19">
        <v>72454825</v>
      </c>
      <c r="I10" s="116">
        <f t="shared" si="0"/>
        <v>-17.58637373648506</v>
      </c>
      <c r="J10" s="105">
        <f t="shared" si="1"/>
        <v>13.762522504088516</v>
      </c>
      <c r="K10" s="106">
        <f t="shared" si="2"/>
        <v>-7.392989340307244</v>
      </c>
    </row>
    <row r="11" spans="2:11" ht="12.75">
      <c r="B11" s="15">
        <v>114</v>
      </c>
      <c r="C11" s="9" t="s">
        <v>487</v>
      </c>
      <c r="D11" s="18">
        <v>96833290</v>
      </c>
      <c r="E11" s="19">
        <v>91217016</v>
      </c>
      <c r="F11" s="19">
        <v>87693686</v>
      </c>
      <c r="G11" s="19">
        <v>98544740</v>
      </c>
      <c r="H11" s="19">
        <v>91670127</v>
      </c>
      <c r="I11" s="116">
        <f t="shared" si="0"/>
        <v>-9.43849372462714</v>
      </c>
      <c r="J11" s="105">
        <f t="shared" si="1"/>
        <v>4.534466711776708</v>
      </c>
      <c r="K11" s="106">
        <f t="shared" si="2"/>
        <v>-6.976133885989244</v>
      </c>
    </row>
    <row r="12" spans="2:11" ht="24">
      <c r="B12" s="15">
        <v>115</v>
      </c>
      <c r="C12" s="9" t="s">
        <v>488</v>
      </c>
      <c r="D12" s="18">
        <v>111557983</v>
      </c>
      <c r="E12" s="19">
        <v>104975843</v>
      </c>
      <c r="F12" s="19">
        <v>99053906</v>
      </c>
      <c r="G12" s="19">
        <v>117273068</v>
      </c>
      <c r="H12" s="19">
        <v>104358416</v>
      </c>
      <c r="I12" s="116">
        <f t="shared" si="0"/>
        <v>-11.208590065670155</v>
      </c>
      <c r="J12" s="105">
        <f t="shared" si="1"/>
        <v>5.355174989262923</v>
      </c>
      <c r="K12" s="106">
        <f t="shared" si="2"/>
        <v>-11.012461957591146</v>
      </c>
    </row>
    <row r="13" spans="2:11" ht="24">
      <c r="B13" s="15">
        <v>116</v>
      </c>
      <c r="C13" s="9" t="s">
        <v>489</v>
      </c>
      <c r="D13" s="18">
        <v>28703509</v>
      </c>
      <c r="E13" s="19">
        <v>30314823</v>
      </c>
      <c r="F13" s="19">
        <v>28185809</v>
      </c>
      <c r="G13" s="19">
        <v>33488492</v>
      </c>
      <c r="H13" s="19">
        <v>29264625</v>
      </c>
      <c r="I13" s="116">
        <f t="shared" si="0"/>
        <v>-1.8036122343090488</v>
      </c>
      <c r="J13" s="105">
        <f t="shared" si="1"/>
        <v>3.827514761062911</v>
      </c>
      <c r="K13" s="106">
        <f t="shared" si="2"/>
        <v>-12.612891019398543</v>
      </c>
    </row>
    <row r="14" spans="2:11" ht="14.25" customHeight="1">
      <c r="B14" s="15">
        <v>200</v>
      </c>
      <c r="C14" s="9" t="s">
        <v>490</v>
      </c>
      <c r="D14" s="18">
        <v>78571785</v>
      </c>
      <c r="E14" s="19">
        <v>66297372</v>
      </c>
      <c r="F14" s="19">
        <v>61657064</v>
      </c>
      <c r="G14" s="19">
        <v>66744300</v>
      </c>
      <c r="H14" s="19">
        <v>60900758</v>
      </c>
      <c r="I14" s="116">
        <f t="shared" si="0"/>
        <v>-21.5277290696654</v>
      </c>
      <c r="J14" s="105">
        <f t="shared" si="1"/>
        <v>-1.226633172153635</v>
      </c>
      <c r="K14" s="106">
        <f t="shared" si="2"/>
        <v>-8.75511766547855</v>
      </c>
    </row>
    <row r="15" spans="2:11" ht="12.75">
      <c r="B15" s="15">
        <v>210</v>
      </c>
      <c r="C15" s="9" t="s">
        <v>493</v>
      </c>
      <c r="D15" s="18">
        <v>439710040</v>
      </c>
      <c r="E15" s="19">
        <v>464528783</v>
      </c>
      <c r="F15" s="19">
        <v>459432751</v>
      </c>
      <c r="G15" s="19">
        <v>435249335</v>
      </c>
      <c r="H15" s="19">
        <v>424517152</v>
      </c>
      <c r="I15" s="116">
        <f t="shared" si="0"/>
        <v>4.48539019031724</v>
      </c>
      <c r="J15" s="105">
        <f t="shared" si="1"/>
        <v>-7.599719202430133</v>
      </c>
      <c r="K15" s="106">
        <f t="shared" si="2"/>
        <v>-2.4657551745598916</v>
      </c>
    </row>
    <row r="16" spans="2:11" ht="24">
      <c r="B16" s="15">
        <v>211</v>
      </c>
      <c r="C16" s="9" t="s">
        <v>494</v>
      </c>
      <c r="D16" s="18">
        <v>86091128</v>
      </c>
      <c r="E16" s="19">
        <v>73693226</v>
      </c>
      <c r="F16" s="19">
        <v>68900015</v>
      </c>
      <c r="G16" s="19">
        <v>79163556</v>
      </c>
      <c r="H16" s="19">
        <v>73542985</v>
      </c>
      <c r="I16" s="116">
        <f t="shared" si="0"/>
        <v>-19.968507091694743</v>
      </c>
      <c r="J16" s="105">
        <f t="shared" si="1"/>
        <v>6.738706805796779</v>
      </c>
      <c r="K16" s="106">
        <f t="shared" si="2"/>
        <v>-7.099947607204504</v>
      </c>
    </row>
    <row r="17" spans="2:11" ht="12.75">
      <c r="B17" s="15">
        <v>212</v>
      </c>
      <c r="C17" s="9" t="s">
        <v>499</v>
      </c>
      <c r="D17" s="18">
        <v>263712708</v>
      </c>
      <c r="E17" s="19">
        <v>66323044</v>
      </c>
      <c r="F17" s="19">
        <v>62385212</v>
      </c>
      <c r="G17" s="19">
        <v>73373771</v>
      </c>
      <c r="H17" s="19">
        <v>69135863</v>
      </c>
      <c r="I17" s="116">
        <f t="shared" si="0"/>
        <v>-76.34349422402504</v>
      </c>
      <c r="J17" s="105">
        <f t="shared" si="1"/>
        <v>10.820915379753782</v>
      </c>
      <c r="K17" s="106">
        <f t="shared" si="2"/>
        <v>-5.775780557878097</v>
      </c>
    </row>
    <row r="18" spans="2:11" ht="12.75">
      <c r="B18" s="15">
        <v>213</v>
      </c>
      <c r="C18" s="9" t="s">
        <v>1164</v>
      </c>
      <c r="D18" s="18">
        <v>79055085</v>
      </c>
      <c r="E18" s="19">
        <v>85742625</v>
      </c>
      <c r="F18" s="19">
        <v>81226542</v>
      </c>
      <c r="G18" s="19">
        <v>287195836</v>
      </c>
      <c r="H18" s="19">
        <v>280686854</v>
      </c>
      <c r="I18" s="116">
        <f t="shared" si="0"/>
        <v>2.746764487066211</v>
      </c>
      <c r="J18" s="105">
        <f t="shared" si="1"/>
        <v>245.56051148896626</v>
      </c>
      <c r="K18" s="106">
        <f t="shared" si="2"/>
        <v>-2.2663914946176256</v>
      </c>
    </row>
    <row r="19" spans="2:11" ht="12.75">
      <c r="B19" s="15">
        <v>214</v>
      </c>
      <c r="C19" s="9" t="s">
        <v>495</v>
      </c>
      <c r="D19" s="18">
        <v>59869207</v>
      </c>
      <c r="E19" s="19">
        <v>48017770</v>
      </c>
      <c r="F19" s="19">
        <v>44349154</v>
      </c>
      <c r="G19" s="19">
        <v>51198241</v>
      </c>
      <c r="H19" s="19">
        <v>47907017</v>
      </c>
      <c r="I19" s="116">
        <f t="shared" si="0"/>
        <v>-25.923264692649095</v>
      </c>
      <c r="J19" s="105">
        <f t="shared" si="1"/>
        <v>8.022392039316006</v>
      </c>
      <c r="K19" s="106">
        <f t="shared" si="2"/>
        <v>-6.428392725445386</v>
      </c>
    </row>
    <row r="20" spans="2:11" ht="24">
      <c r="B20" s="15">
        <v>215</v>
      </c>
      <c r="C20" s="9" t="s">
        <v>496</v>
      </c>
      <c r="D20" s="18">
        <v>81299409</v>
      </c>
      <c r="E20" s="19">
        <v>76724008</v>
      </c>
      <c r="F20" s="19">
        <v>73276384</v>
      </c>
      <c r="G20" s="19">
        <v>99526720</v>
      </c>
      <c r="H20" s="19">
        <v>94978787</v>
      </c>
      <c r="I20" s="116">
        <f t="shared" si="0"/>
        <v>-9.86849117193459</v>
      </c>
      <c r="J20" s="105">
        <f t="shared" si="1"/>
        <v>29.617186077304257</v>
      </c>
      <c r="K20" s="106">
        <f t="shared" si="2"/>
        <v>-4.569559812681456</v>
      </c>
    </row>
    <row r="21" spans="2:11" ht="12.75">
      <c r="B21" s="15">
        <v>300</v>
      </c>
      <c r="C21" s="9" t="s">
        <v>491</v>
      </c>
      <c r="D21" s="18">
        <v>87811550</v>
      </c>
      <c r="E21" s="19">
        <v>64501867</v>
      </c>
      <c r="F21" s="19">
        <v>59949016</v>
      </c>
      <c r="G21" s="19">
        <v>60095601</v>
      </c>
      <c r="H21" s="19">
        <v>55659623</v>
      </c>
      <c r="I21" s="116">
        <f t="shared" si="0"/>
        <v>-31.72991935571118</v>
      </c>
      <c r="J21" s="105">
        <f t="shared" si="1"/>
        <v>-7.155068233313456</v>
      </c>
      <c r="K21" s="106">
        <f t="shared" si="2"/>
        <v>-7.381535297400554</v>
      </c>
    </row>
    <row r="22" spans="2:11" ht="12.75">
      <c r="B22" s="15">
        <v>310</v>
      </c>
      <c r="C22" s="9" t="s">
        <v>500</v>
      </c>
      <c r="D22" s="18">
        <v>62296530</v>
      </c>
      <c r="E22" s="19">
        <v>98107934</v>
      </c>
      <c r="F22" s="19">
        <v>92067862</v>
      </c>
      <c r="G22" s="19">
        <v>113309591</v>
      </c>
      <c r="H22" s="19">
        <v>99986778</v>
      </c>
      <c r="I22" s="116">
        <f t="shared" si="0"/>
        <v>47.78971156178362</v>
      </c>
      <c r="J22" s="105">
        <f t="shared" si="1"/>
        <v>8.601172904395238</v>
      </c>
      <c r="K22" s="106">
        <f t="shared" si="2"/>
        <v>-11.757886408750695</v>
      </c>
    </row>
    <row r="23" spans="2:11" ht="12.75">
      <c r="B23" s="15">
        <v>311</v>
      </c>
      <c r="C23" s="9" t="s">
        <v>501</v>
      </c>
      <c r="D23" s="18">
        <v>64924658</v>
      </c>
      <c r="E23" s="19">
        <v>63307966</v>
      </c>
      <c r="F23" s="19">
        <v>58578065</v>
      </c>
      <c r="G23" s="19">
        <v>70629943</v>
      </c>
      <c r="H23" s="19">
        <v>64221151</v>
      </c>
      <c r="I23" s="116">
        <f t="shared" si="0"/>
        <v>-9.775319879236022</v>
      </c>
      <c r="J23" s="105">
        <f t="shared" si="1"/>
        <v>9.633445556796726</v>
      </c>
      <c r="K23" s="106">
        <f t="shared" si="2"/>
        <v>-9.07376068532294</v>
      </c>
    </row>
    <row r="24" spans="2:11" ht="12.75">
      <c r="B24" s="15">
        <v>400</v>
      </c>
      <c r="C24" s="9" t="s">
        <v>492</v>
      </c>
      <c r="D24" s="18">
        <v>120824753</v>
      </c>
      <c r="E24" s="19">
        <v>109644986</v>
      </c>
      <c r="F24" s="19">
        <v>133193695</v>
      </c>
      <c r="G24" s="19">
        <v>127717005</v>
      </c>
      <c r="H24" s="19">
        <v>116885357</v>
      </c>
      <c r="I24" s="116">
        <f t="shared" si="0"/>
        <v>10.237092725527862</v>
      </c>
      <c r="J24" s="105">
        <f t="shared" si="1"/>
        <v>-12.244076568339068</v>
      </c>
      <c r="K24" s="106">
        <f t="shared" si="2"/>
        <v>-8.480975575648674</v>
      </c>
    </row>
    <row r="25" spans="2:11" ht="12.75">
      <c r="B25" s="15">
        <v>410</v>
      </c>
      <c r="C25" s="9" t="s">
        <v>1165</v>
      </c>
      <c r="D25" s="18">
        <v>62116972</v>
      </c>
      <c r="E25" s="19">
        <v>51152812</v>
      </c>
      <c r="F25" s="19">
        <v>47370243</v>
      </c>
      <c r="G25" s="19">
        <v>53468324</v>
      </c>
      <c r="H25" s="19">
        <v>49442897</v>
      </c>
      <c r="I25" s="116">
        <f t="shared" si="0"/>
        <v>-23.74025733256927</v>
      </c>
      <c r="J25" s="105">
        <f t="shared" si="1"/>
        <v>4.375434595089578</v>
      </c>
      <c r="K25" s="106">
        <f t="shared" si="2"/>
        <v>-7.528620122822627</v>
      </c>
    </row>
    <row r="26" spans="2:11" ht="12.75">
      <c r="B26" s="15">
        <v>411</v>
      </c>
      <c r="C26" s="9" t="s">
        <v>502</v>
      </c>
      <c r="D26" s="18">
        <v>158192483</v>
      </c>
      <c r="E26" s="19">
        <v>139203237</v>
      </c>
      <c r="F26" s="19">
        <v>172081325</v>
      </c>
      <c r="G26" s="19">
        <v>199744804</v>
      </c>
      <c r="H26" s="19">
        <v>184419623</v>
      </c>
      <c r="I26" s="116">
        <f t="shared" si="0"/>
        <v>8.779710474612124</v>
      </c>
      <c r="J26" s="105">
        <f t="shared" si="1"/>
        <v>7.170038933626288</v>
      </c>
      <c r="K26" s="106">
        <f t="shared" si="2"/>
        <v>-7.67238030382007</v>
      </c>
    </row>
    <row r="27" spans="2:11" ht="24">
      <c r="B27" s="15">
        <v>412</v>
      </c>
      <c r="C27" s="9" t="s">
        <v>503</v>
      </c>
      <c r="D27" s="18">
        <v>85554472</v>
      </c>
      <c r="E27" s="19">
        <v>73968807</v>
      </c>
      <c r="F27" s="19">
        <v>69244584</v>
      </c>
      <c r="G27" s="19">
        <v>81551836</v>
      </c>
      <c r="H27" s="19">
        <v>76456024</v>
      </c>
      <c r="I27" s="116">
        <f t="shared" si="0"/>
        <v>-19.063746895661982</v>
      </c>
      <c r="J27" s="105">
        <f t="shared" si="1"/>
        <v>10.4144462764048</v>
      </c>
      <c r="K27" s="106">
        <f t="shared" si="2"/>
        <v>-6.2485558265052425</v>
      </c>
    </row>
    <row r="28" spans="2:11" ht="12.75">
      <c r="B28" s="15">
        <v>415</v>
      </c>
      <c r="C28" s="9" t="s">
        <v>504</v>
      </c>
      <c r="D28" s="18">
        <v>108256541</v>
      </c>
      <c r="E28" s="19">
        <v>93257638</v>
      </c>
      <c r="F28" s="19">
        <v>87321119</v>
      </c>
      <c r="G28" s="19">
        <v>98277092</v>
      </c>
      <c r="H28" s="19">
        <v>90539780</v>
      </c>
      <c r="I28" s="116">
        <f t="shared" si="0"/>
        <v>-19.338713214566873</v>
      </c>
      <c r="J28" s="105">
        <f t="shared" si="1"/>
        <v>3.686005214843835</v>
      </c>
      <c r="K28" s="106">
        <f t="shared" si="2"/>
        <v>-7.872955785057211</v>
      </c>
    </row>
    <row r="29" spans="2:11" ht="12.75">
      <c r="B29" s="15">
        <v>416</v>
      </c>
      <c r="C29" s="9" t="s">
        <v>505</v>
      </c>
      <c r="D29" s="18">
        <v>96069702</v>
      </c>
      <c r="E29" s="19">
        <v>83600153</v>
      </c>
      <c r="F29" s="19">
        <v>77759046</v>
      </c>
      <c r="G29" s="19">
        <v>89424570</v>
      </c>
      <c r="H29" s="19">
        <v>81972385</v>
      </c>
      <c r="I29" s="116">
        <f t="shared" si="0"/>
        <v>-19.059761421972553</v>
      </c>
      <c r="J29" s="105">
        <f t="shared" si="1"/>
        <v>5.418455108104081</v>
      </c>
      <c r="K29" s="106">
        <f t="shared" si="2"/>
        <v>-8.333487094206882</v>
      </c>
    </row>
    <row r="30" spans="2:11" ht="12.75">
      <c r="B30" s="15">
        <v>418</v>
      </c>
      <c r="C30" s="9" t="s">
        <v>506</v>
      </c>
      <c r="D30" s="18">
        <v>41406003</v>
      </c>
      <c r="E30" s="19">
        <v>39446400</v>
      </c>
      <c r="F30" s="19">
        <v>35459329</v>
      </c>
      <c r="G30" s="19">
        <v>36317157</v>
      </c>
      <c r="H30" s="19">
        <v>33821235</v>
      </c>
      <c r="I30" s="116">
        <f t="shared" si="0"/>
        <v>-14.361864389566891</v>
      </c>
      <c r="J30" s="105">
        <f t="shared" si="1"/>
        <v>-4.619641843758526</v>
      </c>
      <c r="K30" s="106">
        <f t="shared" si="2"/>
        <v>-6.872569898574388</v>
      </c>
    </row>
    <row r="31" spans="2:11" ht="12.75">
      <c r="B31" s="15">
        <v>500</v>
      </c>
      <c r="C31" s="9" t="s">
        <v>507</v>
      </c>
      <c r="D31" s="18">
        <v>61045185</v>
      </c>
      <c r="E31" s="19">
        <v>56076712</v>
      </c>
      <c r="F31" s="19">
        <v>51720946</v>
      </c>
      <c r="G31" s="19">
        <v>50387402</v>
      </c>
      <c r="H31" s="19">
        <v>47361976</v>
      </c>
      <c r="I31" s="116">
        <f t="shared" si="0"/>
        <v>-15.274323437630667</v>
      </c>
      <c r="J31" s="105">
        <f t="shared" si="1"/>
        <v>-8.42786208898808</v>
      </c>
      <c r="K31" s="106">
        <f t="shared" si="2"/>
        <v>-6.004330209364639</v>
      </c>
    </row>
    <row r="32" spans="2:11" ht="24">
      <c r="B32" s="15">
        <v>510</v>
      </c>
      <c r="C32" s="9" t="s">
        <v>508</v>
      </c>
      <c r="D32" s="18">
        <v>51030025</v>
      </c>
      <c r="E32" s="19">
        <v>42600442</v>
      </c>
      <c r="F32" s="19">
        <v>39090389</v>
      </c>
      <c r="G32" s="19">
        <v>44936409</v>
      </c>
      <c r="H32" s="19">
        <v>42164267</v>
      </c>
      <c r="I32" s="116">
        <f t="shared" si="0"/>
        <v>-23.397276407369972</v>
      </c>
      <c r="J32" s="105">
        <f t="shared" si="1"/>
        <v>7.863513458512772</v>
      </c>
      <c r="K32" s="106">
        <f t="shared" si="2"/>
        <v>-6.169033222036058</v>
      </c>
    </row>
    <row r="33" spans="2:11" ht="16.5" customHeight="1">
      <c r="B33" s="15">
        <v>511</v>
      </c>
      <c r="C33" s="9" t="s">
        <v>1166</v>
      </c>
      <c r="D33" s="18">
        <v>106618128</v>
      </c>
      <c r="E33" s="19">
        <v>91132888</v>
      </c>
      <c r="F33" s="19">
        <v>85704319</v>
      </c>
      <c r="G33" s="19">
        <v>103995381</v>
      </c>
      <c r="H33" s="19">
        <v>97650741</v>
      </c>
      <c r="I33" s="116">
        <f t="shared" si="0"/>
        <v>-19.615622026303072</v>
      </c>
      <c r="J33" s="105">
        <f t="shared" si="1"/>
        <v>13.939113150178573</v>
      </c>
      <c r="K33" s="106">
        <f t="shared" si="2"/>
        <v>-6.100886346096468</v>
      </c>
    </row>
    <row r="34" spans="2:11" ht="24">
      <c r="B34" s="15">
        <v>512</v>
      </c>
      <c r="C34" s="9" t="s">
        <v>509</v>
      </c>
      <c r="D34" s="18">
        <v>38385796</v>
      </c>
      <c r="E34" s="19">
        <v>30841300</v>
      </c>
      <c r="F34" s="19">
        <v>28110686</v>
      </c>
      <c r="G34" s="19">
        <v>32035077</v>
      </c>
      <c r="H34" s="19">
        <v>29900756</v>
      </c>
      <c r="I34" s="116">
        <f t="shared" si="0"/>
        <v>-26.76800033012211</v>
      </c>
      <c r="J34" s="105">
        <f t="shared" si="1"/>
        <v>6.3679342439384</v>
      </c>
      <c r="K34" s="106">
        <f t="shared" si="2"/>
        <v>-6.6624500387497125</v>
      </c>
    </row>
    <row r="35" spans="2:11" ht="12.75">
      <c r="B35" s="15">
        <v>513</v>
      </c>
      <c r="C35" s="9" t="s">
        <v>1167</v>
      </c>
      <c r="D35" s="18">
        <v>92998951</v>
      </c>
      <c r="E35" s="19">
        <v>83348620</v>
      </c>
      <c r="F35" s="19">
        <v>78141845</v>
      </c>
      <c r="G35" s="19">
        <v>90089564</v>
      </c>
      <c r="H35" s="19">
        <v>84203353</v>
      </c>
      <c r="I35" s="116">
        <f t="shared" si="0"/>
        <v>-15.975562993178283</v>
      </c>
      <c r="J35" s="105">
        <f t="shared" si="1"/>
        <v>7.757057694248193</v>
      </c>
      <c r="K35" s="106">
        <f t="shared" si="2"/>
        <v>-6.533732364383516</v>
      </c>
    </row>
    <row r="36" spans="2:11" ht="12.75">
      <c r="B36" s="15">
        <v>600</v>
      </c>
      <c r="C36" s="9" t="s">
        <v>510</v>
      </c>
      <c r="D36" s="18">
        <v>87137665</v>
      </c>
      <c r="E36" s="19">
        <v>74223943</v>
      </c>
      <c r="F36" s="19">
        <v>68980963</v>
      </c>
      <c r="G36" s="19">
        <v>71999631</v>
      </c>
      <c r="H36" s="19">
        <v>66675650</v>
      </c>
      <c r="I36" s="116">
        <f t="shared" si="0"/>
        <v>-20.836801169735264</v>
      </c>
      <c r="J36" s="105">
        <f t="shared" si="1"/>
        <v>-3.341955373977601</v>
      </c>
      <c r="K36" s="106">
        <f t="shared" si="2"/>
        <v>-7.394455952142309</v>
      </c>
    </row>
    <row r="37" spans="2:11" ht="12.75">
      <c r="B37" s="15">
        <v>610</v>
      </c>
      <c r="C37" s="9" t="s">
        <v>1168</v>
      </c>
      <c r="D37" s="18">
        <v>77526702</v>
      </c>
      <c r="E37" s="19">
        <v>62983046</v>
      </c>
      <c r="F37" s="19">
        <v>58896039</v>
      </c>
      <c r="G37" s="19">
        <v>88167434</v>
      </c>
      <c r="H37" s="19">
        <v>83982340</v>
      </c>
      <c r="I37" s="116">
        <f t="shared" si="0"/>
        <v>-24.031285375714805</v>
      </c>
      <c r="J37" s="105">
        <f t="shared" si="1"/>
        <v>42.59420739652797</v>
      </c>
      <c r="K37" s="106">
        <f t="shared" si="2"/>
        <v>-4.7467571756710125</v>
      </c>
    </row>
    <row r="38" spans="2:11" ht="12.75">
      <c r="B38" s="15">
        <v>611</v>
      </c>
      <c r="C38" s="9" t="s">
        <v>1169</v>
      </c>
      <c r="D38" s="18">
        <v>99498385</v>
      </c>
      <c r="E38" s="19">
        <v>100050723</v>
      </c>
      <c r="F38" s="19">
        <v>77187673</v>
      </c>
      <c r="G38" s="19">
        <v>129738381</v>
      </c>
      <c r="H38" s="19">
        <v>123544454</v>
      </c>
      <c r="I38" s="116">
        <f t="shared" si="0"/>
        <v>-22.4231900849446</v>
      </c>
      <c r="J38" s="105">
        <f t="shared" si="1"/>
        <v>60.05723349115604</v>
      </c>
      <c r="K38" s="106">
        <f t="shared" si="2"/>
        <v>-4.774167021553943</v>
      </c>
    </row>
    <row r="39" spans="2:11" ht="12.75">
      <c r="B39" s="15">
        <v>612</v>
      </c>
      <c r="C39" s="9" t="s">
        <v>1170</v>
      </c>
      <c r="D39" s="18">
        <v>100321621</v>
      </c>
      <c r="E39" s="19">
        <v>82445937</v>
      </c>
      <c r="F39" s="19">
        <v>79093103</v>
      </c>
      <c r="G39" s="19">
        <v>89590712</v>
      </c>
      <c r="H39" s="19">
        <v>84436492</v>
      </c>
      <c r="I39" s="116">
        <f t="shared" si="0"/>
        <v>-21.160461512080232</v>
      </c>
      <c r="J39" s="105">
        <f t="shared" si="1"/>
        <v>6.755821680178609</v>
      </c>
      <c r="K39" s="106">
        <f t="shared" si="2"/>
        <v>-5.753074046336415</v>
      </c>
    </row>
    <row r="40" spans="2:11" ht="18.75" customHeight="1">
      <c r="B40" s="15">
        <v>613</v>
      </c>
      <c r="C40" s="9" t="s">
        <v>511</v>
      </c>
      <c r="D40" s="18">
        <v>42907641</v>
      </c>
      <c r="E40" s="19">
        <v>35803384</v>
      </c>
      <c r="F40" s="19">
        <v>32976160</v>
      </c>
      <c r="G40" s="19">
        <v>38228178</v>
      </c>
      <c r="H40" s="19">
        <v>35187764</v>
      </c>
      <c r="I40" s="116">
        <f t="shared" si="0"/>
        <v>-23.146182750992995</v>
      </c>
      <c r="J40" s="105">
        <f t="shared" si="1"/>
        <v>6.7066753679021485</v>
      </c>
      <c r="K40" s="106">
        <f t="shared" si="2"/>
        <v>-7.9533322252501755</v>
      </c>
    </row>
    <row r="41" spans="2:11" ht="12.75">
      <c r="B41" s="15">
        <v>700</v>
      </c>
      <c r="C41" s="9" t="s">
        <v>1123</v>
      </c>
      <c r="D41" s="18">
        <v>71833559</v>
      </c>
      <c r="E41" s="19">
        <v>63755904</v>
      </c>
      <c r="F41" s="19">
        <v>60577146</v>
      </c>
      <c r="G41" s="19">
        <v>78939119</v>
      </c>
      <c r="H41" s="19">
        <v>73901254</v>
      </c>
      <c r="I41" s="116">
        <f t="shared" si="0"/>
        <v>-15.67013128223258</v>
      </c>
      <c r="J41" s="105">
        <f t="shared" si="1"/>
        <v>21.99527194628812</v>
      </c>
      <c r="K41" s="106">
        <f t="shared" si="2"/>
        <v>-6.381962534950514</v>
      </c>
    </row>
    <row r="42" spans="2:11" ht="13.5" customHeight="1">
      <c r="B42" s="15">
        <v>710</v>
      </c>
      <c r="C42" s="9" t="s">
        <v>512</v>
      </c>
      <c r="D42" s="18">
        <v>82257670</v>
      </c>
      <c r="E42" s="19">
        <v>76297835</v>
      </c>
      <c r="F42" s="19">
        <v>72025414</v>
      </c>
      <c r="G42" s="19">
        <v>83602070</v>
      </c>
      <c r="H42" s="19">
        <v>77339094</v>
      </c>
      <c r="I42" s="116">
        <f t="shared" si="0"/>
        <v>-12.439272836198745</v>
      </c>
      <c r="J42" s="105">
        <f t="shared" si="1"/>
        <v>7.377507056051069</v>
      </c>
      <c r="K42" s="106">
        <f t="shared" si="2"/>
        <v>-7.491412593013546</v>
      </c>
    </row>
    <row r="43" spans="2:11" ht="12.75">
      <c r="B43" s="15">
        <v>711</v>
      </c>
      <c r="C43" s="9" t="s">
        <v>497</v>
      </c>
      <c r="D43" s="18">
        <v>279898754</v>
      </c>
      <c r="E43" s="19">
        <v>273392787</v>
      </c>
      <c r="F43" s="19">
        <v>294072457</v>
      </c>
      <c r="G43" s="19">
        <v>366021245</v>
      </c>
      <c r="H43" s="19">
        <v>347471003</v>
      </c>
      <c r="I43" s="116">
        <f t="shared" si="0"/>
        <v>5.063867844156245</v>
      </c>
      <c r="J43" s="105">
        <f t="shared" si="1"/>
        <v>18.15829559311637</v>
      </c>
      <c r="K43" s="106">
        <f t="shared" si="2"/>
        <v>-5.0680779472240705</v>
      </c>
    </row>
    <row r="44" spans="2:11" ht="24">
      <c r="B44" s="15">
        <v>712</v>
      </c>
      <c r="C44" s="9" t="s">
        <v>739</v>
      </c>
      <c r="D44" s="18">
        <v>123872557</v>
      </c>
      <c r="E44" s="19">
        <v>147948127</v>
      </c>
      <c r="F44" s="19">
        <v>137989985</v>
      </c>
      <c r="G44" s="19">
        <v>162058761</v>
      </c>
      <c r="H44" s="19">
        <v>154037370</v>
      </c>
      <c r="I44" s="116">
        <f t="shared" si="0"/>
        <v>11.396735759640443</v>
      </c>
      <c r="J44" s="105">
        <f t="shared" si="1"/>
        <v>11.629383828108985</v>
      </c>
      <c r="K44" s="106">
        <f t="shared" si="2"/>
        <v>-4.949680566791448</v>
      </c>
    </row>
    <row r="45" spans="2:11" ht="24">
      <c r="B45" s="15">
        <v>713</v>
      </c>
      <c r="C45" s="9" t="s">
        <v>498</v>
      </c>
      <c r="D45" s="18">
        <v>234260729</v>
      </c>
      <c r="E45" s="19">
        <v>242864427</v>
      </c>
      <c r="F45" s="19">
        <v>219990143</v>
      </c>
      <c r="G45" s="19">
        <v>217116495</v>
      </c>
      <c r="H45" s="19">
        <v>213175058</v>
      </c>
      <c r="I45" s="116">
        <f t="shared" si="0"/>
        <v>-6.091753432561031</v>
      </c>
      <c r="J45" s="105">
        <f t="shared" si="1"/>
        <v>-3.0979047093032674</v>
      </c>
      <c r="K45" s="106">
        <f t="shared" si="2"/>
        <v>-1.815355853087075</v>
      </c>
    </row>
    <row r="46" spans="2:11" ht="24">
      <c r="B46" s="15">
        <v>715</v>
      </c>
      <c r="C46" s="9" t="s">
        <v>513</v>
      </c>
      <c r="D46" s="18">
        <v>255267736</v>
      </c>
      <c r="E46" s="19">
        <v>131773247</v>
      </c>
      <c r="F46" s="19">
        <v>126887810</v>
      </c>
      <c r="G46" s="19">
        <v>139617504</v>
      </c>
      <c r="H46" s="19">
        <v>134422102</v>
      </c>
      <c r="I46" s="116">
        <f t="shared" si="0"/>
        <v>-50.29226490260407</v>
      </c>
      <c r="J46" s="105">
        <f t="shared" si="1"/>
        <v>5.937758717720798</v>
      </c>
      <c r="K46" s="106">
        <f t="shared" si="2"/>
        <v>-3.721168085056159</v>
      </c>
    </row>
    <row r="47" spans="1:11" ht="25.5" customHeight="1">
      <c r="A47" t="s">
        <v>291</v>
      </c>
      <c r="B47" s="15"/>
      <c r="C47" s="10" t="s">
        <v>437</v>
      </c>
      <c r="D47" s="29">
        <f>SUM(D48:D52)</f>
        <v>14136439035</v>
      </c>
      <c r="E47" s="25">
        <f>SUM(E48:E52)</f>
        <v>14157388964</v>
      </c>
      <c r="F47" s="25">
        <f>SUM(F48:F52)</f>
        <v>15597537455</v>
      </c>
      <c r="G47" s="25">
        <f>SUM(G48:G52)</f>
        <v>15693957485</v>
      </c>
      <c r="H47" s="25">
        <f>SUM(H48:H52)</f>
        <v>14510909656</v>
      </c>
      <c r="I47" s="117">
        <f t="shared" si="0"/>
        <v>10.335689323050223</v>
      </c>
      <c r="J47" s="102">
        <f t="shared" si="1"/>
        <v>-6.96666253974384</v>
      </c>
      <c r="K47" s="103">
        <f t="shared" si="2"/>
        <v>-7.538237758900113</v>
      </c>
    </row>
    <row r="48" spans="2:11" ht="24">
      <c r="B48" s="15" t="s">
        <v>1090</v>
      </c>
      <c r="C48" s="9" t="s">
        <v>514</v>
      </c>
      <c r="D48" s="18">
        <v>3107714653</v>
      </c>
      <c r="E48" s="19">
        <v>3248555989</v>
      </c>
      <c r="F48" s="19">
        <v>4804734419</v>
      </c>
      <c r="G48" s="19">
        <v>3877834695</v>
      </c>
      <c r="H48" s="19">
        <v>3636851316</v>
      </c>
      <c r="I48" s="116">
        <f t="shared" si="0"/>
        <v>54.60667903862409</v>
      </c>
      <c r="J48" s="105">
        <f t="shared" si="1"/>
        <v>-24.306923154413795</v>
      </c>
      <c r="K48" s="106">
        <f t="shared" si="2"/>
        <v>-6.214379878304744</v>
      </c>
    </row>
    <row r="49" spans="2:11" ht="12.75">
      <c r="B49" s="15" t="s">
        <v>1091</v>
      </c>
      <c r="C49" s="9" t="s">
        <v>515</v>
      </c>
      <c r="D49" s="18">
        <v>910342151</v>
      </c>
      <c r="E49" s="19">
        <v>979306557</v>
      </c>
      <c r="F49" s="19">
        <v>973137964</v>
      </c>
      <c r="G49" s="19">
        <v>935444148</v>
      </c>
      <c r="H49" s="19">
        <v>865199327</v>
      </c>
      <c r="I49" s="116">
        <f t="shared" si="0"/>
        <v>6.898045194438107</v>
      </c>
      <c r="J49" s="105">
        <f t="shared" si="1"/>
        <v>-11.091812363000153</v>
      </c>
      <c r="K49" s="106">
        <f t="shared" si="2"/>
        <v>-7.509248002693159</v>
      </c>
    </row>
    <row r="50" spans="2:11" ht="12.75">
      <c r="B50" s="15" t="s">
        <v>1092</v>
      </c>
      <c r="C50" s="9" t="s">
        <v>1171</v>
      </c>
      <c r="D50" s="18">
        <v>197163939</v>
      </c>
      <c r="E50" s="19">
        <v>199094158</v>
      </c>
      <c r="F50" s="19">
        <v>198428093</v>
      </c>
      <c r="G50" s="19">
        <v>222270825</v>
      </c>
      <c r="H50" s="19">
        <v>207520970</v>
      </c>
      <c r="I50" s="116">
        <f t="shared" si="0"/>
        <v>0.641168971573447</v>
      </c>
      <c r="J50" s="105">
        <f t="shared" si="1"/>
        <v>4.582454461223895</v>
      </c>
      <c r="K50" s="106">
        <f t="shared" si="2"/>
        <v>-6.635983377485555</v>
      </c>
    </row>
    <row r="51" spans="2:11" ht="24">
      <c r="B51" s="15" t="s">
        <v>1093</v>
      </c>
      <c r="C51" s="9" t="s">
        <v>1172</v>
      </c>
      <c r="D51" s="18">
        <v>189449881</v>
      </c>
      <c r="E51" s="19">
        <v>177927641</v>
      </c>
      <c r="F51" s="19">
        <v>175271290</v>
      </c>
      <c r="G51" s="19">
        <v>202470626</v>
      </c>
      <c r="H51" s="19">
        <v>187259196</v>
      </c>
      <c r="I51" s="116">
        <f t="shared" si="0"/>
        <v>-7.484085461104096</v>
      </c>
      <c r="J51" s="105">
        <f t="shared" si="1"/>
        <v>6.839629011688109</v>
      </c>
      <c r="K51" s="106">
        <f t="shared" si="2"/>
        <v>-7.512907082136444</v>
      </c>
    </row>
    <row r="52" spans="2:11" ht="12.75">
      <c r="B52" s="15" t="s">
        <v>1152</v>
      </c>
      <c r="C52" s="9" t="s">
        <v>1173</v>
      </c>
      <c r="D52" s="18">
        <v>9731768411</v>
      </c>
      <c r="E52" s="19">
        <v>9552504619</v>
      </c>
      <c r="F52" s="19">
        <v>9445965689</v>
      </c>
      <c r="G52" s="19">
        <v>10455937191</v>
      </c>
      <c r="H52" s="19">
        <v>9614078847</v>
      </c>
      <c r="I52" s="116">
        <f t="shared" si="0"/>
        <v>-2.9368015136586267</v>
      </c>
      <c r="J52" s="105">
        <f t="shared" si="1"/>
        <v>1.7797350057683348</v>
      </c>
      <c r="K52" s="106">
        <f t="shared" si="2"/>
        <v>-8.051486238121575</v>
      </c>
    </row>
    <row r="53" spans="2:11" ht="12.75">
      <c r="B53" s="15"/>
      <c r="C53" s="10" t="s">
        <v>1142</v>
      </c>
      <c r="D53" s="29">
        <f>SUM(D54:D66)</f>
        <v>8626563090</v>
      </c>
      <c r="E53" s="25">
        <f>SUM(E54:E66)</f>
        <v>12273464392</v>
      </c>
      <c r="F53" s="25">
        <f>SUM(F54:F66)</f>
        <v>14938694510</v>
      </c>
      <c r="G53" s="25">
        <f>SUM(G54:G66)</f>
        <v>15102659561</v>
      </c>
      <c r="H53" s="25">
        <f>SUM(H54:H66)</f>
        <v>17358497098</v>
      </c>
      <c r="I53" s="117">
        <f t="shared" si="0"/>
        <v>73.17087180776649</v>
      </c>
      <c r="J53" s="102">
        <f t="shared" si="1"/>
        <v>16.198219907236066</v>
      </c>
      <c r="K53" s="103">
        <f t="shared" si="2"/>
        <v>14.936690639742078</v>
      </c>
    </row>
    <row r="54" spans="2:11" ht="24">
      <c r="B54" s="15" t="s">
        <v>1153</v>
      </c>
      <c r="C54" s="9" t="s">
        <v>516</v>
      </c>
      <c r="D54" s="18">
        <v>5375968277</v>
      </c>
      <c r="E54" s="19">
        <v>5057891493</v>
      </c>
      <c r="F54" s="19">
        <v>7024468285</v>
      </c>
      <c r="G54" s="19">
        <v>7270389300</v>
      </c>
      <c r="H54" s="19">
        <v>7262885178</v>
      </c>
      <c r="I54" s="116">
        <f t="shared" si="0"/>
        <v>30.664243594084727</v>
      </c>
      <c r="J54" s="105">
        <f t="shared" si="1"/>
        <v>3.3940916710964997</v>
      </c>
      <c r="K54" s="106">
        <f t="shared" si="2"/>
        <v>-0.10321485810945719</v>
      </c>
    </row>
    <row r="55" spans="2:11" ht="12.75">
      <c r="B55" s="15" t="s">
        <v>961</v>
      </c>
      <c r="C55" s="9" t="s">
        <v>194</v>
      </c>
      <c r="D55" s="18"/>
      <c r="E55" s="19">
        <v>99527511</v>
      </c>
      <c r="F55" s="19">
        <v>98778673</v>
      </c>
      <c r="G55" s="19">
        <v>112302100</v>
      </c>
      <c r="H55" s="19">
        <v>107765710</v>
      </c>
      <c r="I55" s="116" t="e">
        <f t="shared" si="0"/>
        <v>#DIV/0!</v>
      </c>
      <c r="J55" s="105">
        <f t="shared" si="1"/>
        <v>9.098155226280479</v>
      </c>
      <c r="K55" s="106">
        <f t="shared" si="2"/>
        <v>-4.039452512464148</v>
      </c>
    </row>
    <row r="56" spans="2:11" ht="42" customHeight="1">
      <c r="B56" s="15" t="s">
        <v>1154</v>
      </c>
      <c r="C56" s="11" t="s">
        <v>1178</v>
      </c>
      <c r="D56" s="18">
        <v>433031368</v>
      </c>
      <c r="E56" s="19">
        <v>470176601</v>
      </c>
      <c r="F56" s="19">
        <v>460384624</v>
      </c>
      <c r="G56" s="19">
        <v>536943037</v>
      </c>
      <c r="H56" s="19">
        <v>505642961</v>
      </c>
      <c r="I56" s="116">
        <f t="shared" si="0"/>
        <v>6.316691588956669</v>
      </c>
      <c r="J56" s="105">
        <f t="shared" si="1"/>
        <v>9.830549206178517</v>
      </c>
      <c r="K56" s="106">
        <f t="shared" si="2"/>
        <v>-5.829310344516115</v>
      </c>
    </row>
    <row r="57" spans="2:11" ht="12.75">
      <c r="B57" s="15" t="s">
        <v>1155</v>
      </c>
      <c r="C57" s="9" t="s">
        <v>1174</v>
      </c>
      <c r="D57" s="18">
        <v>448700000</v>
      </c>
      <c r="E57" s="19">
        <v>452400000</v>
      </c>
      <c r="F57" s="19">
        <v>525000000</v>
      </c>
      <c r="G57" s="19">
        <v>525000000</v>
      </c>
      <c r="H57" s="19">
        <v>994750000</v>
      </c>
      <c r="I57" s="116">
        <f t="shared" si="0"/>
        <v>17.004680187207487</v>
      </c>
      <c r="J57" s="105">
        <f t="shared" si="1"/>
        <v>89.47619047619048</v>
      </c>
      <c r="K57" s="106">
        <f t="shared" si="2"/>
        <v>89.47619047619048</v>
      </c>
    </row>
    <row r="58" spans="2:11" ht="12.75">
      <c r="B58" s="15" t="s">
        <v>1156</v>
      </c>
      <c r="C58" s="9" t="s">
        <v>1175</v>
      </c>
      <c r="D58" s="18">
        <v>400000000</v>
      </c>
      <c r="E58" s="19">
        <v>250000000</v>
      </c>
      <c r="F58" s="19">
        <v>734000000</v>
      </c>
      <c r="G58" s="19">
        <v>488500000</v>
      </c>
      <c r="H58" s="19">
        <v>1158615000</v>
      </c>
      <c r="I58" s="116">
        <f t="shared" si="0"/>
        <v>83.5</v>
      </c>
      <c r="J58" s="105">
        <f t="shared" si="1"/>
        <v>57.84945504087193</v>
      </c>
      <c r="K58" s="106">
        <f t="shared" si="2"/>
        <v>137.1780962128966</v>
      </c>
    </row>
    <row r="59" spans="2:11" ht="27.75" customHeight="1">
      <c r="B59" s="15" t="s">
        <v>866</v>
      </c>
      <c r="C59" s="9" t="s">
        <v>517</v>
      </c>
      <c r="D59" s="18"/>
      <c r="E59" s="19"/>
      <c r="F59" s="19">
        <v>100000000</v>
      </c>
      <c r="G59" s="19">
        <v>200000000</v>
      </c>
      <c r="H59" s="19">
        <v>848000000</v>
      </c>
      <c r="I59" s="116" t="e">
        <f t="shared" si="0"/>
        <v>#DIV/0!</v>
      </c>
      <c r="J59" s="105">
        <f t="shared" si="1"/>
        <v>748</v>
      </c>
      <c r="K59" s="106">
        <f t="shared" si="2"/>
        <v>324</v>
      </c>
    </row>
    <row r="60" spans="2:11" ht="12.75">
      <c r="B60" s="15" t="s">
        <v>1157</v>
      </c>
      <c r="C60" s="9" t="s">
        <v>518</v>
      </c>
      <c r="D60" s="18">
        <v>297000000</v>
      </c>
      <c r="E60" s="19">
        <v>150000000</v>
      </c>
      <c r="F60" s="19">
        <v>225000000</v>
      </c>
      <c r="G60" s="19">
        <v>100000000</v>
      </c>
      <c r="H60" s="19">
        <v>299000000</v>
      </c>
      <c r="I60" s="116">
        <f t="shared" si="0"/>
        <v>-24.242424242424242</v>
      </c>
      <c r="J60" s="105">
        <f t="shared" si="1"/>
        <v>32.88888888888888</v>
      </c>
      <c r="K60" s="106">
        <f t="shared" si="2"/>
        <v>199.00000000000003</v>
      </c>
    </row>
    <row r="61" spans="2:11" ht="12.75">
      <c r="B61" s="15" t="s">
        <v>867</v>
      </c>
      <c r="C61" s="9" t="s">
        <v>869</v>
      </c>
      <c r="D61" s="18" t="s">
        <v>291</v>
      </c>
      <c r="E61" s="19"/>
      <c r="F61" s="19">
        <v>50000000</v>
      </c>
      <c r="G61" s="19"/>
      <c r="H61" s="19"/>
      <c r="I61" s="116" t="e">
        <f t="shared" si="0"/>
        <v>#VALUE!</v>
      </c>
      <c r="J61" s="105">
        <f t="shared" si="1"/>
        <v>-100</v>
      </c>
      <c r="K61" s="106" t="e">
        <f t="shared" si="2"/>
        <v>#DIV/0!</v>
      </c>
    </row>
    <row r="62" spans="2:11" ht="12.75">
      <c r="B62" s="15" t="s">
        <v>962</v>
      </c>
      <c r="C62" s="9" t="s">
        <v>868</v>
      </c>
      <c r="D62" s="18" t="s">
        <v>291</v>
      </c>
      <c r="E62" s="19">
        <v>4032858073</v>
      </c>
      <c r="F62" s="19">
        <v>4027718943</v>
      </c>
      <c r="G62" s="19">
        <v>4178148035</v>
      </c>
      <c r="H62" s="19">
        <v>4130740564</v>
      </c>
      <c r="I62" s="116" t="e">
        <f t="shared" si="0"/>
        <v>#VALUE!</v>
      </c>
      <c r="J62" s="105">
        <f t="shared" si="1"/>
        <v>2.5578155392159907</v>
      </c>
      <c r="K62" s="106">
        <f t="shared" si="2"/>
        <v>-1.1346527361613679</v>
      </c>
    </row>
    <row r="63" spans="2:11" ht="12.75">
      <c r="B63" s="15" t="s">
        <v>1158</v>
      </c>
      <c r="C63" s="9" t="s">
        <v>519</v>
      </c>
      <c r="D63" s="18">
        <v>239135208</v>
      </c>
      <c r="E63" s="19">
        <v>242795850</v>
      </c>
      <c r="F63" s="19">
        <v>242795850</v>
      </c>
      <c r="G63" s="19">
        <v>275503522</v>
      </c>
      <c r="H63" s="19">
        <v>259833782</v>
      </c>
      <c r="I63" s="116">
        <f t="shared" si="0"/>
        <v>1.530783371723321</v>
      </c>
      <c r="J63" s="105">
        <f t="shared" si="1"/>
        <v>7.017390124254597</v>
      </c>
      <c r="K63" s="106">
        <f t="shared" si="2"/>
        <v>-5.687673205136012</v>
      </c>
    </row>
    <row r="64" spans="2:11" ht="12.75">
      <c r="B64" s="15" t="s">
        <v>1159</v>
      </c>
      <c r="C64" s="9" t="s">
        <v>1176</v>
      </c>
      <c r="D64" s="18">
        <v>216586159</v>
      </c>
      <c r="E64" s="19">
        <v>212655744</v>
      </c>
      <c r="F64" s="19">
        <v>205690674</v>
      </c>
      <c r="G64" s="19">
        <v>260892034</v>
      </c>
      <c r="H64" s="19">
        <v>528474789</v>
      </c>
      <c r="I64" s="116">
        <f t="shared" si="0"/>
        <v>-5.030554607139049</v>
      </c>
      <c r="J64" s="105">
        <f t="shared" si="1"/>
        <v>156.92695673698847</v>
      </c>
      <c r="K64" s="106">
        <f t="shared" si="2"/>
        <v>102.56455549731349</v>
      </c>
    </row>
    <row r="65" spans="2:11" ht="24">
      <c r="B65" s="15" t="s">
        <v>1160</v>
      </c>
      <c r="C65" s="9" t="s">
        <v>1177</v>
      </c>
      <c r="D65" s="18">
        <v>476200000</v>
      </c>
      <c r="E65" s="19">
        <v>476200000</v>
      </c>
      <c r="F65" s="19">
        <v>443063070</v>
      </c>
      <c r="G65" s="19">
        <v>150000000</v>
      </c>
      <c r="H65" s="19">
        <v>298500000</v>
      </c>
      <c r="I65" s="116">
        <f t="shared" si="0"/>
        <v>-6.958616127677441</v>
      </c>
      <c r="J65" s="105">
        <f t="shared" si="1"/>
        <v>-32.62810190883207</v>
      </c>
      <c r="K65" s="106">
        <f t="shared" si="2"/>
        <v>99</v>
      </c>
    </row>
    <row r="66" spans="2:11" ht="12.75">
      <c r="B66" s="15" t="s">
        <v>1161</v>
      </c>
      <c r="C66" s="9" t="s">
        <v>520</v>
      </c>
      <c r="D66" s="18">
        <v>739942078</v>
      </c>
      <c r="E66" s="19">
        <v>828959120</v>
      </c>
      <c r="F66" s="19">
        <v>801794391</v>
      </c>
      <c r="G66" s="19">
        <v>1004981533</v>
      </c>
      <c r="H66" s="19">
        <v>964289114</v>
      </c>
      <c r="I66" s="116">
        <f t="shared" si="0"/>
        <v>8.35907496532451</v>
      </c>
      <c r="J66" s="105">
        <f t="shared" si="1"/>
        <v>20.266383105690757</v>
      </c>
      <c r="K66" s="106">
        <f t="shared" si="2"/>
        <v>-4.049071317611963</v>
      </c>
    </row>
    <row r="67" spans="2:11" ht="13.5" thickBot="1">
      <c r="B67" s="177" t="s">
        <v>616</v>
      </c>
      <c r="C67" s="178"/>
      <c r="D67" s="27">
        <f>D6+D47+D53</f>
        <v>27211945700</v>
      </c>
      <c r="E67" s="27">
        <f>E6+E47+E53</f>
        <v>30378400000</v>
      </c>
      <c r="F67" s="27">
        <f>F6+F47+F53</f>
        <v>34358500000</v>
      </c>
      <c r="G67" s="27">
        <f>G6+G47+G53</f>
        <v>35322400000</v>
      </c>
      <c r="H67" s="27">
        <f>H6+H47+H53</f>
        <v>36139000000</v>
      </c>
      <c r="I67" s="118">
        <f t="shared" si="0"/>
        <v>26.262562695029935</v>
      </c>
      <c r="J67" s="90">
        <f t="shared" si="1"/>
        <v>5.182123783052228</v>
      </c>
      <c r="K67" s="67">
        <f t="shared" si="2"/>
        <v>2.3118474395850797</v>
      </c>
    </row>
    <row r="68" spans="2:11" ht="27" customHeight="1">
      <c r="B68" s="176" t="s">
        <v>617</v>
      </c>
      <c r="C68" s="176"/>
      <c r="D68" s="176"/>
      <c r="E68" s="176"/>
      <c r="F68" s="176"/>
      <c r="G68" s="176"/>
      <c r="H68" s="176"/>
      <c r="I68" s="176"/>
      <c r="J68" s="176"/>
      <c r="K68" s="176"/>
    </row>
    <row r="69" spans="2:11" ht="12.75">
      <c r="B69" s="186" t="s">
        <v>848</v>
      </c>
      <c r="C69" s="186"/>
      <c r="D69" s="186"/>
      <c r="E69" s="186"/>
      <c r="F69" s="186"/>
      <c r="G69" s="186"/>
      <c r="H69" s="186"/>
      <c r="I69" s="186"/>
      <c r="J69" s="186"/>
      <c r="K69" s="186"/>
    </row>
    <row r="70" spans="2:11" ht="12.75" customHeight="1">
      <c r="B70" s="173" t="s">
        <v>1006</v>
      </c>
      <c r="C70" s="173"/>
      <c r="D70" s="173"/>
      <c r="E70" s="173"/>
      <c r="F70" s="173"/>
      <c r="G70" s="173"/>
      <c r="H70" s="173"/>
      <c r="I70" s="173"/>
      <c r="J70" s="173"/>
      <c r="K70" s="173"/>
    </row>
    <row r="71" ht="12.75">
      <c r="C71" t="s">
        <v>291</v>
      </c>
    </row>
    <row r="75" ht="12.75">
      <c r="C75" t="s">
        <v>291</v>
      </c>
    </row>
  </sheetData>
  <sheetProtection/>
  <mergeCells count="9">
    <mergeCell ref="B3:K3"/>
    <mergeCell ref="B4:B5"/>
    <mergeCell ref="C4:C5"/>
    <mergeCell ref="B68:K68"/>
    <mergeCell ref="B69:K69"/>
    <mergeCell ref="B70:K70"/>
    <mergeCell ref="B67:C67"/>
    <mergeCell ref="D5:H5"/>
    <mergeCell ref="I5:K5"/>
  </mergeCells>
  <printOptions/>
  <pageMargins left="0.75" right="0.75" top="1" bottom="1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34"/>
  <sheetViews>
    <sheetView zoomScale="80" zoomScaleNormal="80" zoomScalePageLayoutView="0" workbookViewId="0" topLeftCell="B1">
      <selection activeCell="H29" sqref="H29"/>
    </sheetView>
  </sheetViews>
  <sheetFormatPr defaultColWidth="11.421875" defaultRowHeight="12.75"/>
  <cols>
    <col min="1" max="1" width="5.57421875" style="0" customWidth="1"/>
    <col min="2" max="2" width="6.7109375" style="0" bestFit="1" customWidth="1"/>
    <col min="3" max="3" width="42.421875" style="0" bestFit="1" customWidth="1"/>
    <col min="4" max="4" width="16.00390625" style="0" customWidth="1"/>
    <col min="5" max="6" width="15.00390625" style="0" bestFit="1" customWidth="1"/>
    <col min="7" max="7" width="14.57421875" style="0" bestFit="1" customWidth="1"/>
    <col min="8" max="8" width="14.57421875" style="0" customWidth="1"/>
    <col min="9" max="11" width="10.57421875" style="0" bestFit="1" customWidth="1"/>
  </cols>
  <sheetData>
    <row r="1" ht="13.5" thickBot="1"/>
    <row r="2" spans="2:11" ht="13.5" thickBot="1">
      <c r="B2" s="170" t="s">
        <v>44</v>
      </c>
      <c r="C2" s="171"/>
      <c r="D2" s="171"/>
      <c r="E2" s="171"/>
      <c r="F2" s="171"/>
      <c r="G2" s="171"/>
      <c r="H2" s="171"/>
      <c r="I2" s="171"/>
      <c r="J2" s="171"/>
      <c r="K2" s="172"/>
    </row>
    <row r="3" spans="2:11" ht="36.75" thickBot="1">
      <c r="B3" s="182" t="s">
        <v>618</v>
      </c>
      <c r="C3" s="197" t="s">
        <v>38</v>
      </c>
      <c r="D3" s="53" t="s">
        <v>845</v>
      </c>
      <c r="E3" s="53" t="s">
        <v>846</v>
      </c>
      <c r="F3" s="53" t="s">
        <v>847</v>
      </c>
      <c r="G3" s="53" t="s">
        <v>844</v>
      </c>
      <c r="H3" s="53" t="s">
        <v>469</v>
      </c>
      <c r="I3" s="104" t="s">
        <v>34</v>
      </c>
      <c r="J3" s="53" t="s">
        <v>35</v>
      </c>
      <c r="K3" s="53" t="s">
        <v>36</v>
      </c>
    </row>
    <row r="4" spans="2:11" ht="13.5" thickBot="1">
      <c r="B4" s="200"/>
      <c r="C4" s="198"/>
      <c r="D4" s="190" t="s">
        <v>32</v>
      </c>
      <c r="E4" s="191"/>
      <c r="F4" s="191"/>
      <c r="G4" s="191"/>
      <c r="H4" s="192"/>
      <c r="I4" s="190" t="s">
        <v>33</v>
      </c>
      <c r="J4" s="191"/>
      <c r="K4" s="192"/>
    </row>
    <row r="5" spans="2:11" ht="12.75">
      <c r="B5" s="14">
        <v>110</v>
      </c>
      <c r="C5" s="6" t="s">
        <v>524</v>
      </c>
      <c r="D5" s="16">
        <v>2181777096</v>
      </c>
      <c r="E5" s="17">
        <v>4773662403</v>
      </c>
      <c r="F5" s="17">
        <v>4773662403</v>
      </c>
      <c r="G5" s="17">
        <v>2766708205</v>
      </c>
      <c r="H5" s="17">
        <v>2966708205</v>
      </c>
      <c r="I5" s="91">
        <f>((F5/D5)-1)*100</f>
        <v>118.7969803034361</v>
      </c>
      <c r="J5" s="87">
        <f>((H5/F5)-1)*100</f>
        <v>-37.85257618687955</v>
      </c>
      <c r="K5" s="88">
        <f>((H5/G5)-1)*100</f>
        <v>7.228807130385473</v>
      </c>
    </row>
    <row r="6" spans="2:11" ht="12.75">
      <c r="B6" s="15">
        <v>111</v>
      </c>
      <c r="C6" s="5" t="s">
        <v>1179</v>
      </c>
      <c r="D6" s="18">
        <v>1937631015</v>
      </c>
      <c r="E6" s="19">
        <v>2155548348</v>
      </c>
      <c r="F6" s="19">
        <v>2155548348</v>
      </c>
      <c r="G6" s="19">
        <v>2891982254</v>
      </c>
      <c r="H6" s="19">
        <v>2891982254</v>
      </c>
      <c r="I6" s="92">
        <f aca="true" t="shared" si="0" ref="I6:I29">((F6/D6)-1)*100</f>
        <v>11.246585717972724</v>
      </c>
      <c r="J6" s="86">
        <f aca="true" t="shared" si="1" ref="J6:J29">((H6/F6)-1)*100</f>
        <v>34.16457379317386</v>
      </c>
      <c r="K6" s="89">
        <f aca="true" t="shared" si="2" ref="K6:K29">((H6/G6)-1)*100</f>
        <v>0</v>
      </c>
    </row>
    <row r="7" spans="2:11" ht="12.75">
      <c r="B7" s="15">
        <v>112</v>
      </c>
      <c r="C7" s="5" t="s">
        <v>521</v>
      </c>
      <c r="D7" s="18">
        <v>509980163</v>
      </c>
      <c r="E7" s="19">
        <v>640796976</v>
      </c>
      <c r="F7" s="19">
        <v>640796976</v>
      </c>
      <c r="G7" s="19">
        <v>738419967</v>
      </c>
      <c r="H7" s="19">
        <v>738419967</v>
      </c>
      <c r="I7" s="92">
        <f t="shared" si="0"/>
        <v>25.651353227243078</v>
      </c>
      <c r="J7" s="86">
        <f t="shared" si="1"/>
        <v>15.234621051020692</v>
      </c>
      <c r="K7" s="89">
        <f t="shared" si="2"/>
        <v>0</v>
      </c>
    </row>
    <row r="8" spans="2:11" ht="24">
      <c r="B8" s="15">
        <v>113</v>
      </c>
      <c r="C8" s="5" t="s">
        <v>525</v>
      </c>
      <c r="D8" s="18">
        <v>472586522</v>
      </c>
      <c r="E8" s="19">
        <v>518763359</v>
      </c>
      <c r="F8" s="19">
        <v>515763359</v>
      </c>
      <c r="G8" s="19">
        <v>758420565</v>
      </c>
      <c r="H8" s="19">
        <v>758420565</v>
      </c>
      <c r="I8" s="92">
        <f t="shared" si="0"/>
        <v>9.136281927227706</v>
      </c>
      <c r="J8" s="86">
        <f t="shared" si="1"/>
        <v>47.048166909429476</v>
      </c>
      <c r="K8" s="89">
        <f t="shared" si="2"/>
        <v>0</v>
      </c>
    </row>
    <row r="9" spans="2:11" ht="24">
      <c r="B9" s="15">
        <v>115</v>
      </c>
      <c r="C9" s="83" t="s">
        <v>526</v>
      </c>
      <c r="D9" s="18">
        <v>914503007</v>
      </c>
      <c r="E9" s="19">
        <v>612419149</v>
      </c>
      <c r="F9" s="19">
        <v>612419149</v>
      </c>
      <c r="G9" s="19">
        <v>1076849163</v>
      </c>
      <c r="H9" s="19">
        <v>1076849163</v>
      </c>
      <c r="I9" s="92">
        <f t="shared" si="0"/>
        <v>-33.032571318816885</v>
      </c>
      <c r="J9" s="86">
        <f t="shared" si="1"/>
        <v>75.83531879405685</v>
      </c>
      <c r="K9" s="89">
        <f t="shared" si="2"/>
        <v>0</v>
      </c>
    </row>
    <row r="10" spans="2:11" ht="12.75">
      <c r="B10" s="15">
        <v>116</v>
      </c>
      <c r="C10" s="5" t="s">
        <v>522</v>
      </c>
      <c r="D10" s="18">
        <v>2279683818</v>
      </c>
      <c r="E10" s="19">
        <v>2305065892</v>
      </c>
      <c r="F10" s="19">
        <v>2305065892</v>
      </c>
      <c r="G10" s="19">
        <v>3123933152</v>
      </c>
      <c r="H10" s="19">
        <v>3123933152</v>
      </c>
      <c r="I10" s="92">
        <f t="shared" si="0"/>
        <v>1.1134032623115298</v>
      </c>
      <c r="J10" s="86">
        <f t="shared" si="1"/>
        <v>35.52467904895798</v>
      </c>
      <c r="K10" s="89">
        <f t="shared" si="2"/>
        <v>0</v>
      </c>
    </row>
    <row r="11" spans="2:11" ht="12.75">
      <c r="B11" s="15">
        <v>117</v>
      </c>
      <c r="C11" s="5" t="s">
        <v>523</v>
      </c>
      <c r="D11" s="18">
        <v>720592890</v>
      </c>
      <c r="E11" s="19">
        <v>974501774</v>
      </c>
      <c r="F11" s="19">
        <v>974501774</v>
      </c>
      <c r="G11" s="19">
        <v>1299701399</v>
      </c>
      <c r="H11" s="19">
        <v>1299701399</v>
      </c>
      <c r="I11" s="92">
        <f t="shared" si="0"/>
        <v>35.236107311577825</v>
      </c>
      <c r="J11" s="86">
        <f t="shared" si="1"/>
        <v>33.370860236114865</v>
      </c>
      <c r="K11" s="89">
        <f t="shared" si="2"/>
        <v>0</v>
      </c>
    </row>
    <row r="12" spans="2:11" ht="12.75">
      <c r="B12" s="15">
        <v>120</v>
      </c>
      <c r="C12" s="5" t="s">
        <v>538</v>
      </c>
      <c r="D12" s="18">
        <v>6553852962</v>
      </c>
      <c r="E12" s="19">
        <v>8961283031</v>
      </c>
      <c r="F12" s="19">
        <v>8911283031</v>
      </c>
      <c r="G12" s="19">
        <v>8320143004</v>
      </c>
      <c r="H12" s="19">
        <v>8268443004</v>
      </c>
      <c r="I12" s="92">
        <f t="shared" si="0"/>
        <v>35.97013974327243</v>
      </c>
      <c r="J12" s="86">
        <f t="shared" si="1"/>
        <v>-7.2137763413386065</v>
      </c>
      <c r="K12" s="89">
        <f t="shared" si="2"/>
        <v>-0.6213835504407128</v>
      </c>
    </row>
    <row r="13" spans="2:11" ht="12.75">
      <c r="B13" s="15">
        <v>121</v>
      </c>
      <c r="C13" s="5" t="s">
        <v>527</v>
      </c>
      <c r="D13" s="18">
        <v>844199561</v>
      </c>
      <c r="E13" s="19">
        <v>911009295</v>
      </c>
      <c r="F13" s="19">
        <v>893009295</v>
      </c>
      <c r="G13" s="19">
        <v>1107404071</v>
      </c>
      <c r="H13" s="19">
        <v>1107404071</v>
      </c>
      <c r="I13" s="92">
        <f t="shared" si="0"/>
        <v>5.781776756929635</v>
      </c>
      <c r="J13" s="86">
        <f t="shared" si="1"/>
        <v>24.00812367804077</v>
      </c>
      <c r="K13" s="89">
        <f t="shared" si="2"/>
        <v>0</v>
      </c>
    </row>
    <row r="14" spans="2:11" ht="12.75">
      <c r="B14" s="15">
        <v>122</v>
      </c>
      <c r="C14" s="5" t="s">
        <v>528</v>
      </c>
      <c r="D14" s="18">
        <v>517631999</v>
      </c>
      <c r="E14" s="19">
        <v>562056511</v>
      </c>
      <c r="F14" s="19">
        <v>562056511</v>
      </c>
      <c r="G14" s="19">
        <v>711613729</v>
      </c>
      <c r="H14" s="19">
        <v>711613729</v>
      </c>
      <c r="I14" s="92">
        <f t="shared" si="0"/>
        <v>8.5822576822574</v>
      </c>
      <c r="J14" s="86">
        <f t="shared" si="1"/>
        <v>26.608929008563685</v>
      </c>
      <c r="K14" s="89">
        <f t="shared" si="2"/>
        <v>0</v>
      </c>
    </row>
    <row r="15" spans="2:11" ht="12.75">
      <c r="B15" s="15">
        <v>123</v>
      </c>
      <c r="C15" s="5" t="s">
        <v>529</v>
      </c>
      <c r="D15" s="18">
        <v>468366389</v>
      </c>
      <c r="E15" s="19">
        <v>508907664</v>
      </c>
      <c r="F15" s="19">
        <v>508907664</v>
      </c>
      <c r="G15" s="19">
        <v>640461694</v>
      </c>
      <c r="H15" s="19">
        <v>640461694</v>
      </c>
      <c r="I15" s="92">
        <f t="shared" si="0"/>
        <v>8.655889054412903</v>
      </c>
      <c r="J15" s="86">
        <f t="shared" si="1"/>
        <v>25.85027487422551</v>
      </c>
      <c r="K15" s="89">
        <f t="shared" si="2"/>
        <v>0</v>
      </c>
    </row>
    <row r="16" spans="2:11" ht="12.75">
      <c r="B16" s="15">
        <v>124</v>
      </c>
      <c r="C16" s="5" t="s">
        <v>530</v>
      </c>
      <c r="D16" s="18">
        <v>829338581</v>
      </c>
      <c r="E16" s="19">
        <v>861703743</v>
      </c>
      <c r="F16" s="19">
        <v>861703743</v>
      </c>
      <c r="G16" s="19">
        <v>1092890436</v>
      </c>
      <c r="H16" s="19">
        <v>1092890436</v>
      </c>
      <c r="I16" s="92">
        <f t="shared" si="0"/>
        <v>3.9025269945810015</v>
      </c>
      <c r="J16" s="86">
        <f t="shared" si="1"/>
        <v>26.829022721327544</v>
      </c>
      <c r="K16" s="89">
        <f t="shared" si="2"/>
        <v>0</v>
      </c>
    </row>
    <row r="17" spans="2:11" ht="12.75">
      <c r="B17" s="15">
        <v>125</v>
      </c>
      <c r="C17" s="5" t="s">
        <v>531</v>
      </c>
      <c r="D17" s="18">
        <v>1064342678</v>
      </c>
      <c r="E17" s="19">
        <v>1053340418</v>
      </c>
      <c r="F17" s="19">
        <v>1053340418</v>
      </c>
      <c r="G17" s="19">
        <v>1370993163</v>
      </c>
      <c r="H17" s="19">
        <v>1370993163</v>
      </c>
      <c r="I17" s="92">
        <f t="shared" si="0"/>
        <v>-1.033714068543623</v>
      </c>
      <c r="J17" s="86">
        <f t="shared" si="1"/>
        <v>30.15670333842635</v>
      </c>
      <c r="K17" s="89">
        <f t="shared" si="2"/>
        <v>0</v>
      </c>
    </row>
    <row r="18" spans="2:11" ht="12.75">
      <c r="B18" s="15">
        <v>126</v>
      </c>
      <c r="C18" s="5" t="s">
        <v>532</v>
      </c>
      <c r="D18" s="18">
        <v>1192956433</v>
      </c>
      <c r="E18" s="19">
        <v>1224809674</v>
      </c>
      <c r="F18" s="19">
        <v>1208809674</v>
      </c>
      <c r="G18" s="19">
        <v>1490566630</v>
      </c>
      <c r="H18" s="19">
        <v>1490566630</v>
      </c>
      <c r="I18" s="92">
        <f t="shared" si="0"/>
        <v>1.3289036012935407</v>
      </c>
      <c r="J18" s="86">
        <f t="shared" si="1"/>
        <v>23.308628484718753</v>
      </c>
      <c r="K18" s="89">
        <f t="shared" si="2"/>
        <v>0</v>
      </c>
    </row>
    <row r="19" spans="2:11" ht="12.75">
      <c r="B19" s="15">
        <v>127</v>
      </c>
      <c r="C19" s="5" t="s">
        <v>533</v>
      </c>
      <c r="D19" s="18">
        <v>825859487</v>
      </c>
      <c r="E19" s="19">
        <v>850082157</v>
      </c>
      <c r="F19" s="19">
        <v>850082157</v>
      </c>
      <c r="G19" s="19">
        <v>1069423172</v>
      </c>
      <c r="H19" s="19">
        <v>1069423172</v>
      </c>
      <c r="I19" s="92">
        <f t="shared" si="0"/>
        <v>2.933025578962689</v>
      </c>
      <c r="J19" s="86">
        <f t="shared" si="1"/>
        <v>25.802331362190923</v>
      </c>
      <c r="K19" s="89">
        <f t="shared" si="2"/>
        <v>0</v>
      </c>
    </row>
    <row r="20" spans="2:11" ht="12.75">
      <c r="B20" s="15">
        <v>128</v>
      </c>
      <c r="C20" s="5" t="s">
        <v>534</v>
      </c>
      <c r="D20" s="18">
        <v>522325147</v>
      </c>
      <c r="E20" s="19">
        <v>543688263</v>
      </c>
      <c r="F20" s="19">
        <v>543688263</v>
      </c>
      <c r="G20" s="19">
        <v>699982421</v>
      </c>
      <c r="H20" s="19">
        <v>699982421</v>
      </c>
      <c r="I20" s="92">
        <f t="shared" si="0"/>
        <v>4.090003348048654</v>
      </c>
      <c r="J20" s="86">
        <f t="shared" si="1"/>
        <v>28.747017111899666</v>
      </c>
      <c r="K20" s="89">
        <f t="shared" si="2"/>
        <v>0</v>
      </c>
    </row>
    <row r="21" spans="2:11" ht="12.75">
      <c r="B21" s="15">
        <v>129</v>
      </c>
      <c r="C21" s="5" t="s">
        <v>535</v>
      </c>
      <c r="D21" s="18">
        <v>483777761</v>
      </c>
      <c r="E21" s="19">
        <v>494572334</v>
      </c>
      <c r="F21" s="19">
        <v>494572334</v>
      </c>
      <c r="G21" s="19">
        <v>610751162</v>
      </c>
      <c r="H21" s="19">
        <v>610751162</v>
      </c>
      <c r="I21" s="92">
        <f t="shared" si="0"/>
        <v>2.2313082308055954</v>
      </c>
      <c r="J21" s="86">
        <f t="shared" si="1"/>
        <v>23.490765660175406</v>
      </c>
      <c r="K21" s="89">
        <f t="shared" si="2"/>
        <v>0</v>
      </c>
    </row>
    <row r="22" spans="2:11" ht="12.75">
      <c r="B22" s="15">
        <v>130</v>
      </c>
      <c r="C22" s="5" t="s">
        <v>536</v>
      </c>
      <c r="D22" s="18">
        <v>596024461</v>
      </c>
      <c r="E22" s="19">
        <v>664529210</v>
      </c>
      <c r="F22" s="19">
        <v>659529210</v>
      </c>
      <c r="G22" s="19">
        <v>795833055</v>
      </c>
      <c r="H22" s="19">
        <v>795833055</v>
      </c>
      <c r="I22" s="92">
        <f t="shared" si="0"/>
        <v>10.654721937662215</v>
      </c>
      <c r="J22" s="86">
        <f t="shared" si="1"/>
        <v>20.666839759834144</v>
      </c>
      <c r="K22" s="89">
        <f t="shared" si="2"/>
        <v>0</v>
      </c>
    </row>
    <row r="23" spans="2:11" ht="12.75">
      <c r="B23" s="15">
        <v>131</v>
      </c>
      <c r="C23" s="5" t="s">
        <v>537</v>
      </c>
      <c r="D23" s="18">
        <v>773600495</v>
      </c>
      <c r="E23" s="19">
        <v>824179650</v>
      </c>
      <c r="F23" s="19">
        <v>820179650</v>
      </c>
      <c r="G23" s="19">
        <v>1023898783</v>
      </c>
      <c r="H23" s="19">
        <v>1023898783</v>
      </c>
      <c r="I23" s="92">
        <f t="shared" si="0"/>
        <v>6.021086504087614</v>
      </c>
      <c r="J23" s="86">
        <f t="shared" si="1"/>
        <v>24.838354987227483</v>
      </c>
      <c r="K23" s="89">
        <f t="shared" si="2"/>
        <v>0</v>
      </c>
    </row>
    <row r="24" spans="2:11" ht="14.25" customHeight="1">
      <c r="B24" s="15">
        <v>132</v>
      </c>
      <c r="C24" s="5" t="s">
        <v>539</v>
      </c>
      <c r="D24" s="18">
        <v>1951513174</v>
      </c>
      <c r="E24" s="19">
        <v>2432570025</v>
      </c>
      <c r="F24" s="19">
        <v>2428570025</v>
      </c>
      <c r="G24" s="19">
        <v>2532738439</v>
      </c>
      <c r="H24" s="19">
        <v>2532738439</v>
      </c>
      <c r="I24" s="92">
        <f t="shared" si="0"/>
        <v>24.445484527382444</v>
      </c>
      <c r="J24" s="86">
        <f t="shared" si="1"/>
        <v>4.289290114251498</v>
      </c>
      <c r="K24" s="89">
        <f t="shared" si="2"/>
        <v>0</v>
      </c>
    </row>
    <row r="25" spans="2:11" ht="12.75">
      <c r="B25" s="15">
        <v>135</v>
      </c>
      <c r="C25" s="5" t="s">
        <v>196</v>
      </c>
      <c r="D25" s="18">
        <v>82767887</v>
      </c>
      <c r="E25" s="19">
        <v>80179713</v>
      </c>
      <c r="F25" s="19">
        <v>80179713</v>
      </c>
      <c r="G25" s="19">
        <v>102673308</v>
      </c>
      <c r="H25" s="19">
        <v>102673308</v>
      </c>
      <c r="I25" s="92">
        <f t="shared" si="0"/>
        <v>-3.127026789991627</v>
      </c>
      <c r="J25" s="86">
        <f t="shared" si="1"/>
        <v>28.0539729544804</v>
      </c>
      <c r="K25" s="89">
        <f t="shared" si="2"/>
        <v>0</v>
      </c>
    </row>
    <row r="26" spans="2:11" ht="12.75">
      <c r="B26" s="15">
        <v>136</v>
      </c>
      <c r="C26" s="5" t="s">
        <v>540</v>
      </c>
      <c r="D26" s="18">
        <v>159991235</v>
      </c>
      <c r="E26" s="19">
        <v>158930510</v>
      </c>
      <c r="F26" s="19">
        <v>158930510</v>
      </c>
      <c r="G26" s="19">
        <v>187637046</v>
      </c>
      <c r="H26" s="19">
        <v>187637046</v>
      </c>
      <c r="I26" s="92">
        <f t="shared" si="0"/>
        <v>-0.6629894443905049</v>
      </c>
      <c r="J26" s="86">
        <f t="shared" si="1"/>
        <v>18.06231918591339</v>
      </c>
      <c r="K26" s="89">
        <f t="shared" si="2"/>
        <v>0</v>
      </c>
    </row>
    <row r="27" spans="2:11" ht="11.25" customHeight="1">
      <c r="B27" s="15">
        <v>138</v>
      </c>
      <c r="C27" s="5" t="s">
        <v>440</v>
      </c>
      <c r="D27" s="18">
        <v>38492639</v>
      </c>
      <c r="E27" s="19">
        <v>39357406</v>
      </c>
      <c r="F27" s="19">
        <v>39357406</v>
      </c>
      <c r="G27" s="19">
        <v>56385710</v>
      </c>
      <c r="H27" s="19">
        <v>56385710</v>
      </c>
      <c r="I27" s="92">
        <f t="shared" si="0"/>
        <v>2.2465775859119352</v>
      </c>
      <c r="J27" s="86">
        <f t="shared" si="1"/>
        <v>43.26581889060472</v>
      </c>
      <c r="K27" s="89">
        <f t="shared" si="2"/>
        <v>0</v>
      </c>
    </row>
    <row r="28" spans="2:11" ht="12.75">
      <c r="B28" s="15">
        <v>140</v>
      </c>
      <c r="C28" s="5" t="s">
        <v>541</v>
      </c>
      <c r="D28" s="18">
        <v>110105500</v>
      </c>
      <c r="E28" s="19">
        <v>148938995</v>
      </c>
      <c r="F28" s="19">
        <v>148938995</v>
      </c>
      <c r="G28" s="19">
        <v>243295372</v>
      </c>
      <c r="H28" s="19">
        <v>243295372</v>
      </c>
      <c r="I28" s="92">
        <f t="shared" si="0"/>
        <v>35.26935075904474</v>
      </c>
      <c r="J28" s="86">
        <f t="shared" si="1"/>
        <v>63.35236584616406</v>
      </c>
      <c r="K28" s="89">
        <f t="shared" si="2"/>
        <v>0</v>
      </c>
    </row>
    <row r="29" spans="2:11" ht="13.5" thickBot="1">
      <c r="B29" s="177" t="s">
        <v>616</v>
      </c>
      <c r="C29" s="178"/>
      <c r="D29" s="20">
        <v>26031900900</v>
      </c>
      <c r="E29" s="21">
        <v>32300896500</v>
      </c>
      <c r="F29" s="21">
        <v>32200896500</v>
      </c>
      <c r="G29" s="21">
        <f>SUM(G5:G28)</f>
        <v>34712705900</v>
      </c>
      <c r="H29" s="21">
        <f>SUM(H5:H28)</f>
        <v>34861005900</v>
      </c>
      <c r="I29" s="93">
        <f t="shared" si="0"/>
        <v>23.69782991913587</v>
      </c>
      <c r="J29" s="90">
        <f t="shared" si="1"/>
        <v>8.26097931776526</v>
      </c>
      <c r="K29" s="67">
        <f t="shared" si="2"/>
        <v>0.42722108851791507</v>
      </c>
    </row>
    <row r="30" spans="2:11" ht="23.25" customHeight="1">
      <c r="B30" s="176" t="s">
        <v>617</v>
      </c>
      <c r="C30" s="176"/>
      <c r="D30" s="176"/>
      <c r="E30" s="176"/>
      <c r="F30" s="176"/>
      <c r="G30" s="176"/>
      <c r="H30" s="176"/>
      <c r="I30" s="176"/>
      <c r="J30" s="176"/>
      <c r="K30" s="176"/>
    </row>
    <row r="31" spans="2:11" ht="12.75">
      <c r="B31" s="186" t="s">
        <v>848</v>
      </c>
      <c r="C31" s="186"/>
      <c r="D31" s="186"/>
      <c r="E31" s="186"/>
      <c r="F31" s="186"/>
      <c r="G31" s="186"/>
      <c r="H31" s="186"/>
      <c r="I31" s="186"/>
      <c r="J31" s="186"/>
      <c r="K31" s="186"/>
    </row>
    <row r="32" spans="2:11" ht="13.5" customHeight="1">
      <c r="B32" s="173" t="s">
        <v>1006</v>
      </c>
      <c r="C32" s="173"/>
      <c r="D32" s="173"/>
      <c r="E32" s="173"/>
      <c r="F32" s="173"/>
      <c r="G32" s="173"/>
      <c r="H32" s="173"/>
      <c r="I32" s="173"/>
      <c r="J32" s="173"/>
      <c r="K32" s="173"/>
    </row>
    <row r="34" ht="12.75">
      <c r="C34" t="s">
        <v>291</v>
      </c>
    </row>
  </sheetData>
  <sheetProtection/>
  <mergeCells count="9">
    <mergeCell ref="B31:K31"/>
    <mergeCell ref="B32:K32"/>
    <mergeCell ref="B29:C29"/>
    <mergeCell ref="D4:H4"/>
    <mergeCell ref="I4:K4"/>
    <mergeCell ref="B2:K2"/>
    <mergeCell ref="C3:C4"/>
    <mergeCell ref="B3:B4"/>
    <mergeCell ref="B30:K30"/>
  </mergeCells>
  <printOptions/>
  <pageMargins left="0.75" right="0.75" top="1" bottom="1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87"/>
  <sheetViews>
    <sheetView zoomScale="70" zoomScaleNormal="70" zoomScalePageLayoutView="0" workbookViewId="0" topLeftCell="A64">
      <selection activeCell="H80" sqref="H80"/>
    </sheetView>
  </sheetViews>
  <sheetFormatPr defaultColWidth="11.421875" defaultRowHeight="12.75"/>
  <cols>
    <col min="1" max="1" width="5.140625" style="0" customWidth="1"/>
    <col min="2" max="2" width="6.8515625" style="0" customWidth="1"/>
    <col min="3" max="3" width="35.28125" style="0" customWidth="1"/>
    <col min="4" max="4" width="18.140625" style="0" bestFit="1" customWidth="1"/>
    <col min="5" max="6" width="18.57421875" style="0" bestFit="1" customWidth="1"/>
    <col min="7" max="8" width="18.7109375" style="0" bestFit="1" customWidth="1"/>
    <col min="9" max="9" width="11.140625" style="0" bestFit="1" customWidth="1"/>
    <col min="10" max="10" width="11.00390625" style="0" bestFit="1" customWidth="1"/>
    <col min="11" max="11" width="11.140625" style="0" bestFit="1" customWidth="1"/>
  </cols>
  <sheetData>
    <row r="1" ht="13.5" thickBot="1"/>
    <row r="2" spans="2:11" ht="13.5" thickBot="1">
      <c r="B2" s="170" t="s">
        <v>782</v>
      </c>
      <c r="C2" s="171"/>
      <c r="D2" s="171"/>
      <c r="E2" s="171"/>
      <c r="F2" s="171"/>
      <c r="G2" s="171"/>
      <c r="H2" s="171"/>
      <c r="I2" s="171"/>
      <c r="J2" s="171"/>
      <c r="K2" s="172"/>
    </row>
    <row r="3" spans="2:11" ht="36.75" thickBot="1">
      <c r="B3" s="197" t="s">
        <v>618</v>
      </c>
      <c r="C3" s="197" t="s">
        <v>38</v>
      </c>
      <c r="D3" s="53" t="s">
        <v>845</v>
      </c>
      <c r="E3" s="53" t="s">
        <v>846</v>
      </c>
      <c r="F3" s="53" t="s">
        <v>847</v>
      </c>
      <c r="G3" s="53" t="s">
        <v>844</v>
      </c>
      <c r="H3" s="53" t="s">
        <v>469</v>
      </c>
      <c r="I3" s="104" t="s">
        <v>34</v>
      </c>
      <c r="J3" s="53" t="s">
        <v>35</v>
      </c>
      <c r="K3" s="53" t="s">
        <v>36</v>
      </c>
    </row>
    <row r="4" spans="2:11" ht="13.5" thickBot="1">
      <c r="B4" s="198"/>
      <c r="C4" s="198"/>
      <c r="D4" s="190" t="s">
        <v>32</v>
      </c>
      <c r="E4" s="191"/>
      <c r="F4" s="191"/>
      <c r="G4" s="191"/>
      <c r="H4" s="192"/>
      <c r="I4" s="190" t="s">
        <v>33</v>
      </c>
      <c r="J4" s="191"/>
      <c r="K4" s="192"/>
    </row>
    <row r="5" spans="2:11" ht="12.75">
      <c r="B5" s="64"/>
      <c r="C5" s="65" t="s">
        <v>422</v>
      </c>
      <c r="D5" s="48">
        <f>SUM(D6:D63)</f>
        <v>16554271884</v>
      </c>
      <c r="E5" s="50">
        <f>SUM(E6:E63)</f>
        <v>15572989003</v>
      </c>
      <c r="F5" s="50">
        <f>SUM(F6:F63)</f>
        <v>24578683093</v>
      </c>
      <c r="G5" s="50">
        <f>SUM(G6:G63)</f>
        <v>22753597290</v>
      </c>
      <c r="H5" s="50">
        <f>SUM(H6:H63)</f>
        <v>27587809134</v>
      </c>
      <c r="I5" s="119">
        <f>((F5/D5)-1)*100</f>
        <v>48.47335639543131</v>
      </c>
      <c r="J5" s="120">
        <f>((H5/F5)-1)*100</f>
        <v>12.242828590995568</v>
      </c>
      <c r="K5" s="121">
        <f>((H5/G5)-1)*100</f>
        <v>21.245923369332864</v>
      </c>
    </row>
    <row r="6" spans="2:11" ht="12.75">
      <c r="B6" s="15">
        <v>100</v>
      </c>
      <c r="C6" s="5" t="s">
        <v>454</v>
      </c>
      <c r="D6" s="18">
        <v>95164076</v>
      </c>
      <c r="E6" s="19">
        <v>93382488</v>
      </c>
      <c r="F6" s="19">
        <v>91836501</v>
      </c>
      <c r="G6" s="19">
        <v>91802592</v>
      </c>
      <c r="H6" s="19">
        <v>88625479</v>
      </c>
      <c r="I6" s="122">
        <f aca="true" t="shared" si="0" ref="I6:I69">((F6/D6)-1)*100</f>
        <v>-3.496671369982096</v>
      </c>
      <c r="J6" s="123">
        <f aca="true" t="shared" si="1" ref="J6:J69">((H6/F6)-1)*100</f>
        <v>-3.4964550750904544</v>
      </c>
      <c r="K6" s="124">
        <f aca="true" t="shared" si="2" ref="K6:K69">((H6/G6)-1)*100</f>
        <v>-3.460809690427913</v>
      </c>
    </row>
    <row r="7" spans="2:11" ht="12.75">
      <c r="B7" s="15">
        <v>110</v>
      </c>
      <c r="C7" s="5" t="s">
        <v>545</v>
      </c>
      <c r="D7" s="18">
        <v>29440415</v>
      </c>
      <c r="E7" s="19">
        <v>30602026</v>
      </c>
      <c r="F7" s="19">
        <v>30396826</v>
      </c>
      <c r="G7" s="19">
        <v>28799766</v>
      </c>
      <c r="H7" s="19">
        <v>27115224</v>
      </c>
      <c r="I7" s="122">
        <f t="shared" si="0"/>
        <v>3.2486328742308723</v>
      </c>
      <c r="J7" s="123">
        <f t="shared" si="1"/>
        <v>-10.79587059517333</v>
      </c>
      <c r="K7" s="124">
        <f t="shared" si="2"/>
        <v>-5.849151691024157</v>
      </c>
    </row>
    <row r="8" spans="2:11" ht="13.5" customHeight="1">
      <c r="B8" s="15">
        <v>111</v>
      </c>
      <c r="C8" s="5" t="s">
        <v>542</v>
      </c>
      <c r="D8" s="18">
        <v>33427169</v>
      </c>
      <c r="E8" s="19">
        <v>32619811</v>
      </c>
      <c r="F8" s="19">
        <v>32192368</v>
      </c>
      <c r="G8" s="19">
        <v>31860556</v>
      </c>
      <c r="H8" s="19">
        <v>31113121</v>
      </c>
      <c r="I8" s="122">
        <f t="shared" si="0"/>
        <v>-3.694004119822414</v>
      </c>
      <c r="J8" s="123">
        <f t="shared" si="1"/>
        <v>-3.352493361159392</v>
      </c>
      <c r="K8" s="124">
        <f t="shared" si="2"/>
        <v>-2.3459571766418663</v>
      </c>
    </row>
    <row r="9" spans="2:11" ht="12.75" customHeight="1">
      <c r="B9" s="15">
        <v>112</v>
      </c>
      <c r="C9" s="5" t="s">
        <v>571</v>
      </c>
      <c r="D9" s="18">
        <v>46244088</v>
      </c>
      <c r="E9" s="19">
        <v>42732616</v>
      </c>
      <c r="F9" s="19">
        <v>42624670</v>
      </c>
      <c r="G9" s="19">
        <v>217427654</v>
      </c>
      <c r="H9" s="19">
        <v>315984443</v>
      </c>
      <c r="I9" s="122">
        <f t="shared" si="0"/>
        <v>-7.826769121276644</v>
      </c>
      <c r="J9" s="123">
        <f t="shared" si="1"/>
        <v>641.3182154841315</v>
      </c>
      <c r="K9" s="124">
        <f t="shared" si="2"/>
        <v>45.328543626745834</v>
      </c>
    </row>
    <row r="10" spans="2:11" ht="12.75">
      <c r="B10" s="15">
        <v>113</v>
      </c>
      <c r="C10" s="5" t="s">
        <v>569</v>
      </c>
      <c r="D10" s="18">
        <v>24896957</v>
      </c>
      <c r="E10" s="19">
        <v>22306056</v>
      </c>
      <c r="F10" s="19">
        <v>22154451</v>
      </c>
      <c r="G10" s="19">
        <v>24700844</v>
      </c>
      <c r="H10" s="19">
        <v>23111730</v>
      </c>
      <c r="I10" s="122">
        <f t="shared" si="0"/>
        <v>-11.015426503728953</v>
      </c>
      <c r="J10" s="123">
        <f t="shared" si="1"/>
        <v>4.320933071191879</v>
      </c>
      <c r="K10" s="124">
        <f t="shared" si="2"/>
        <v>-6.433440088120069</v>
      </c>
    </row>
    <row r="11" spans="2:11" ht="12.75">
      <c r="B11" s="15">
        <v>114</v>
      </c>
      <c r="C11" s="5" t="s">
        <v>205</v>
      </c>
      <c r="D11" s="18">
        <v>83506666</v>
      </c>
      <c r="E11" s="19">
        <v>85187187</v>
      </c>
      <c r="F11" s="19">
        <v>85021388</v>
      </c>
      <c r="G11" s="19">
        <v>89395690</v>
      </c>
      <c r="H11" s="19">
        <v>83290236</v>
      </c>
      <c r="I11" s="122">
        <f t="shared" si="0"/>
        <v>1.8138935159978775</v>
      </c>
      <c r="J11" s="123">
        <f t="shared" si="1"/>
        <v>-2.0361370717683402</v>
      </c>
      <c r="K11" s="124">
        <f t="shared" si="2"/>
        <v>-6.829696152018072</v>
      </c>
    </row>
    <row r="12" spans="2:11" ht="12.75" customHeight="1">
      <c r="B12" s="15">
        <v>115</v>
      </c>
      <c r="C12" s="5" t="s">
        <v>543</v>
      </c>
      <c r="D12" s="18">
        <v>23647716</v>
      </c>
      <c r="E12" s="19">
        <v>21335312</v>
      </c>
      <c r="F12" s="19">
        <v>21207712</v>
      </c>
      <c r="G12" s="19">
        <v>20205880</v>
      </c>
      <c r="H12" s="19">
        <v>18657886</v>
      </c>
      <c r="I12" s="122">
        <f t="shared" si="0"/>
        <v>-10.318138123783282</v>
      </c>
      <c r="J12" s="123">
        <f t="shared" si="1"/>
        <v>-12.02310744317916</v>
      </c>
      <c r="K12" s="124">
        <f t="shared" si="2"/>
        <v>-7.661106568978926</v>
      </c>
    </row>
    <row r="13" spans="2:11" ht="12.75">
      <c r="B13" s="15">
        <v>116</v>
      </c>
      <c r="C13" s="5" t="s">
        <v>544</v>
      </c>
      <c r="D13" s="18">
        <v>2534226545</v>
      </c>
      <c r="E13" s="19">
        <v>4439755877</v>
      </c>
      <c r="F13" s="19">
        <v>5836089919</v>
      </c>
      <c r="G13" s="19">
        <v>5632481223</v>
      </c>
      <c r="H13" s="19">
        <v>6650018551</v>
      </c>
      <c r="I13" s="122">
        <f t="shared" si="0"/>
        <v>130.29077374769588</v>
      </c>
      <c r="J13" s="123">
        <f t="shared" si="1"/>
        <v>13.946471752434286</v>
      </c>
      <c r="K13" s="124">
        <f t="shared" si="2"/>
        <v>18.065525435662867</v>
      </c>
    </row>
    <row r="14" spans="2:11" ht="12.75">
      <c r="B14" s="15">
        <v>121</v>
      </c>
      <c r="C14" s="5" t="s">
        <v>570</v>
      </c>
      <c r="D14" s="18">
        <v>47286532</v>
      </c>
      <c r="E14" s="19">
        <v>44055181</v>
      </c>
      <c r="F14" s="19">
        <v>43928173</v>
      </c>
      <c r="G14" s="19">
        <v>44128533</v>
      </c>
      <c r="H14" s="19">
        <v>43412789</v>
      </c>
      <c r="I14" s="122">
        <f t="shared" si="0"/>
        <v>-7.102146970727308</v>
      </c>
      <c r="J14" s="123">
        <f t="shared" si="1"/>
        <v>-1.1732425111328881</v>
      </c>
      <c r="K14" s="124">
        <f t="shared" si="2"/>
        <v>-1.621952853044084</v>
      </c>
    </row>
    <row r="15" spans="2:11" ht="12.75">
      <c r="B15" s="15">
        <v>122</v>
      </c>
      <c r="C15" s="5" t="s">
        <v>382</v>
      </c>
      <c r="D15" s="18">
        <v>65739713</v>
      </c>
      <c r="E15" s="19">
        <v>63787917</v>
      </c>
      <c r="F15" s="19">
        <v>63471453</v>
      </c>
      <c r="G15" s="19">
        <v>63785453</v>
      </c>
      <c r="H15" s="19">
        <v>62782714</v>
      </c>
      <c r="I15" s="122">
        <f t="shared" si="0"/>
        <v>-3.450364926296534</v>
      </c>
      <c r="J15" s="123">
        <f t="shared" si="1"/>
        <v>-1.0851161702568834</v>
      </c>
      <c r="K15" s="124">
        <f t="shared" si="2"/>
        <v>-1.5720496646782434</v>
      </c>
    </row>
    <row r="16" spans="2:11" ht="12.75">
      <c r="B16" s="15">
        <v>123</v>
      </c>
      <c r="C16" s="5" t="s">
        <v>546</v>
      </c>
      <c r="D16" s="18">
        <v>43634760</v>
      </c>
      <c r="E16" s="19">
        <v>36252859</v>
      </c>
      <c r="F16" s="19">
        <v>36120884</v>
      </c>
      <c r="G16" s="19">
        <v>36900986</v>
      </c>
      <c r="H16" s="19">
        <v>35923352</v>
      </c>
      <c r="I16" s="122">
        <f t="shared" si="0"/>
        <v>-17.21993199916764</v>
      </c>
      <c r="J16" s="123">
        <f t="shared" si="1"/>
        <v>-0.5468636924832682</v>
      </c>
      <c r="K16" s="124">
        <f t="shared" si="2"/>
        <v>-2.6493438413813686</v>
      </c>
    </row>
    <row r="17" spans="2:11" ht="12.75">
      <c r="B17" s="15">
        <v>124</v>
      </c>
      <c r="C17" s="5" t="s">
        <v>547</v>
      </c>
      <c r="D17" s="18">
        <v>50037017</v>
      </c>
      <c r="E17" s="19">
        <v>47434738</v>
      </c>
      <c r="F17" s="19">
        <v>47304993</v>
      </c>
      <c r="G17" s="19">
        <v>48086277</v>
      </c>
      <c r="H17" s="19">
        <v>47110795</v>
      </c>
      <c r="I17" s="122">
        <f t="shared" si="0"/>
        <v>-5.460005739350926</v>
      </c>
      <c r="J17" s="123">
        <f t="shared" si="1"/>
        <v>-0.41052326125489147</v>
      </c>
      <c r="K17" s="124">
        <f t="shared" si="2"/>
        <v>-2.0286078708068866</v>
      </c>
    </row>
    <row r="18" spans="2:11" ht="12.75">
      <c r="B18" s="15">
        <v>125</v>
      </c>
      <c r="C18" s="5" t="s">
        <v>548</v>
      </c>
      <c r="D18" s="18">
        <v>49562157</v>
      </c>
      <c r="E18" s="19">
        <v>47025817</v>
      </c>
      <c r="F18" s="19">
        <v>46792826</v>
      </c>
      <c r="G18" s="19">
        <v>47333194</v>
      </c>
      <c r="H18" s="19">
        <v>46409830</v>
      </c>
      <c r="I18" s="122">
        <f t="shared" si="0"/>
        <v>-5.587591758768696</v>
      </c>
      <c r="J18" s="123">
        <f t="shared" si="1"/>
        <v>-0.8184929886474457</v>
      </c>
      <c r="K18" s="124">
        <f t="shared" si="2"/>
        <v>-1.9507747565059685</v>
      </c>
    </row>
    <row r="19" spans="2:11" ht="12.75">
      <c r="B19" s="15">
        <v>126</v>
      </c>
      <c r="C19" s="5" t="s">
        <v>549</v>
      </c>
      <c r="D19" s="18">
        <v>43519476</v>
      </c>
      <c r="E19" s="19">
        <v>40974821</v>
      </c>
      <c r="F19" s="19">
        <v>40830399</v>
      </c>
      <c r="G19" s="19">
        <v>41859087</v>
      </c>
      <c r="H19" s="19">
        <v>41038200</v>
      </c>
      <c r="I19" s="122">
        <f t="shared" si="0"/>
        <v>-6.179019710623357</v>
      </c>
      <c r="J19" s="123">
        <f t="shared" si="1"/>
        <v>0.5089369809978983</v>
      </c>
      <c r="K19" s="124">
        <f t="shared" si="2"/>
        <v>-1.9610723951050346</v>
      </c>
    </row>
    <row r="20" spans="2:11" ht="12.75">
      <c r="B20" s="15">
        <v>127</v>
      </c>
      <c r="C20" s="5" t="s">
        <v>550</v>
      </c>
      <c r="D20" s="18">
        <v>147077899</v>
      </c>
      <c r="E20" s="19">
        <v>155200678</v>
      </c>
      <c r="F20" s="19">
        <v>154619553</v>
      </c>
      <c r="G20" s="19">
        <v>160400984</v>
      </c>
      <c r="H20" s="19">
        <v>158846300</v>
      </c>
      <c r="I20" s="122">
        <f t="shared" si="0"/>
        <v>5.12765959486543</v>
      </c>
      <c r="J20" s="123">
        <f t="shared" si="1"/>
        <v>2.733643266967656</v>
      </c>
      <c r="K20" s="124">
        <f t="shared" si="2"/>
        <v>-0.96924841807704</v>
      </c>
    </row>
    <row r="21" spans="2:11" ht="12.75">
      <c r="B21" s="15">
        <v>128</v>
      </c>
      <c r="C21" s="5" t="s">
        <v>551</v>
      </c>
      <c r="D21" s="18">
        <v>103069505</v>
      </c>
      <c r="E21" s="19">
        <v>100016986</v>
      </c>
      <c r="F21" s="19">
        <v>99558648</v>
      </c>
      <c r="G21" s="19">
        <v>100874829</v>
      </c>
      <c r="H21" s="19">
        <v>99174361</v>
      </c>
      <c r="I21" s="122">
        <f t="shared" si="0"/>
        <v>-3.4063004377482997</v>
      </c>
      <c r="J21" s="123">
        <f t="shared" si="1"/>
        <v>-0.38599057713197826</v>
      </c>
      <c r="K21" s="124">
        <f t="shared" si="2"/>
        <v>-1.6857208253607037</v>
      </c>
    </row>
    <row r="22" spans="2:11" ht="12.75">
      <c r="B22" s="15">
        <v>129</v>
      </c>
      <c r="C22" s="5" t="s">
        <v>552</v>
      </c>
      <c r="D22" s="18">
        <v>30174538</v>
      </c>
      <c r="E22" s="19">
        <v>27882873</v>
      </c>
      <c r="F22" s="19">
        <v>27789726</v>
      </c>
      <c r="G22" s="19">
        <v>29223638</v>
      </c>
      <c r="H22" s="19">
        <v>28657308</v>
      </c>
      <c r="I22" s="122">
        <f t="shared" si="0"/>
        <v>-7.903391926000658</v>
      </c>
      <c r="J22" s="123">
        <f t="shared" si="1"/>
        <v>3.1219523359100387</v>
      </c>
      <c r="K22" s="124">
        <f t="shared" si="2"/>
        <v>-1.9379175173193652</v>
      </c>
    </row>
    <row r="23" spans="2:11" ht="12.75">
      <c r="B23" s="15">
        <v>130</v>
      </c>
      <c r="C23" s="5" t="s">
        <v>553</v>
      </c>
      <c r="D23" s="18">
        <v>61928936</v>
      </c>
      <c r="E23" s="19">
        <v>59421805</v>
      </c>
      <c r="F23" s="19">
        <v>59184283</v>
      </c>
      <c r="G23" s="19">
        <v>61544525</v>
      </c>
      <c r="H23" s="19">
        <v>60557849</v>
      </c>
      <c r="I23" s="122">
        <f t="shared" si="0"/>
        <v>-4.431939537924567</v>
      </c>
      <c r="J23" s="123">
        <f t="shared" si="1"/>
        <v>2.320828994413948</v>
      </c>
      <c r="K23" s="124">
        <f t="shared" si="2"/>
        <v>-1.603190535632537</v>
      </c>
    </row>
    <row r="24" spans="2:11" ht="12.75">
      <c r="B24" s="15">
        <v>131</v>
      </c>
      <c r="C24" s="5" t="s">
        <v>554</v>
      </c>
      <c r="D24" s="18">
        <v>75691387</v>
      </c>
      <c r="E24" s="19">
        <v>69527487</v>
      </c>
      <c r="F24" s="19">
        <v>69230389</v>
      </c>
      <c r="G24" s="19">
        <v>71087620</v>
      </c>
      <c r="H24" s="19">
        <v>70010196</v>
      </c>
      <c r="I24" s="122">
        <f t="shared" si="0"/>
        <v>-8.535975169803667</v>
      </c>
      <c r="J24" s="123">
        <f t="shared" si="1"/>
        <v>1.126394075295467</v>
      </c>
      <c r="K24" s="124">
        <f t="shared" si="2"/>
        <v>-1.5156281782960246</v>
      </c>
    </row>
    <row r="25" spans="2:11" ht="12.75">
      <c r="B25" s="15">
        <v>132</v>
      </c>
      <c r="C25" s="5" t="s">
        <v>555</v>
      </c>
      <c r="D25" s="18">
        <v>98495043</v>
      </c>
      <c r="E25" s="19">
        <v>97342402</v>
      </c>
      <c r="F25" s="19">
        <v>96928346</v>
      </c>
      <c r="G25" s="19">
        <v>100658661</v>
      </c>
      <c r="H25" s="19">
        <v>99548027</v>
      </c>
      <c r="I25" s="122">
        <f t="shared" si="0"/>
        <v>-1.5906353784728045</v>
      </c>
      <c r="J25" s="123">
        <f t="shared" si="1"/>
        <v>2.7026985480594012</v>
      </c>
      <c r="K25" s="124">
        <f t="shared" si="2"/>
        <v>-1.1033665548163762</v>
      </c>
    </row>
    <row r="26" spans="2:11" ht="12.75">
      <c r="B26" s="15">
        <v>133</v>
      </c>
      <c r="C26" s="5" t="s">
        <v>556</v>
      </c>
      <c r="D26" s="18">
        <v>68104305</v>
      </c>
      <c r="E26" s="19">
        <v>66979392</v>
      </c>
      <c r="F26" s="19">
        <v>66693981</v>
      </c>
      <c r="G26" s="19">
        <v>67692221</v>
      </c>
      <c r="H26" s="19">
        <v>66606849</v>
      </c>
      <c r="I26" s="122">
        <f t="shared" si="0"/>
        <v>-2.070829443160749</v>
      </c>
      <c r="J26" s="123">
        <f t="shared" si="1"/>
        <v>-0.13064447299974136</v>
      </c>
      <c r="K26" s="124">
        <f t="shared" si="2"/>
        <v>-1.603392507981083</v>
      </c>
    </row>
    <row r="27" spans="2:11" ht="12.75">
      <c r="B27" s="15">
        <v>134</v>
      </c>
      <c r="C27" s="5" t="s">
        <v>557</v>
      </c>
      <c r="D27" s="18">
        <v>118624455</v>
      </c>
      <c r="E27" s="19">
        <v>113099802</v>
      </c>
      <c r="F27" s="19">
        <v>112573456</v>
      </c>
      <c r="G27" s="19">
        <v>112223593</v>
      </c>
      <c r="H27" s="19">
        <v>110816975</v>
      </c>
      <c r="I27" s="122">
        <f t="shared" si="0"/>
        <v>-5.100970959150031</v>
      </c>
      <c r="J27" s="123">
        <f t="shared" si="1"/>
        <v>-1.5602976602228535</v>
      </c>
      <c r="K27" s="124">
        <f t="shared" si="2"/>
        <v>-1.253406670021695</v>
      </c>
    </row>
    <row r="28" spans="2:11" ht="12.75">
      <c r="B28" s="15">
        <v>135</v>
      </c>
      <c r="C28" s="5" t="s">
        <v>572</v>
      </c>
      <c r="D28" s="18">
        <v>82474364</v>
      </c>
      <c r="E28" s="19">
        <v>78577038</v>
      </c>
      <c r="F28" s="19">
        <v>78244104</v>
      </c>
      <c r="G28" s="19">
        <v>78570674</v>
      </c>
      <c r="H28" s="19">
        <v>77288675</v>
      </c>
      <c r="I28" s="122">
        <f t="shared" si="0"/>
        <v>-5.129181717606213</v>
      </c>
      <c r="J28" s="123">
        <f t="shared" si="1"/>
        <v>-1.2210875339565552</v>
      </c>
      <c r="K28" s="124">
        <f t="shared" si="2"/>
        <v>-1.6316507606896735</v>
      </c>
    </row>
    <row r="29" spans="2:11" ht="12.75">
      <c r="B29" s="15">
        <v>136</v>
      </c>
      <c r="C29" s="5" t="s">
        <v>573</v>
      </c>
      <c r="D29" s="18">
        <v>135465281</v>
      </c>
      <c r="E29" s="19">
        <v>124751422</v>
      </c>
      <c r="F29" s="19">
        <v>124312965</v>
      </c>
      <c r="G29" s="19">
        <v>126322621</v>
      </c>
      <c r="H29" s="19">
        <v>124493908</v>
      </c>
      <c r="I29" s="122">
        <f t="shared" si="0"/>
        <v>-8.232600942229617</v>
      </c>
      <c r="J29" s="123">
        <f t="shared" si="1"/>
        <v>0.14555440778039053</v>
      </c>
      <c r="K29" s="124">
        <f t="shared" si="2"/>
        <v>-1.4476528317125426</v>
      </c>
    </row>
    <row r="30" spans="2:11" ht="12.75">
      <c r="B30" s="15">
        <v>137</v>
      </c>
      <c r="C30" s="5" t="s">
        <v>396</v>
      </c>
      <c r="D30" s="18">
        <v>44221301</v>
      </c>
      <c r="E30" s="19">
        <v>41882396</v>
      </c>
      <c r="F30" s="19">
        <v>41718310</v>
      </c>
      <c r="G30" s="19">
        <v>44415378</v>
      </c>
      <c r="H30" s="19">
        <v>43704033</v>
      </c>
      <c r="I30" s="122">
        <f t="shared" si="0"/>
        <v>-5.660147809762539</v>
      </c>
      <c r="J30" s="123">
        <f t="shared" si="1"/>
        <v>4.7598356692780674</v>
      </c>
      <c r="K30" s="124">
        <f t="shared" si="2"/>
        <v>-1.6015736711730844</v>
      </c>
    </row>
    <row r="31" spans="2:11" ht="12.75">
      <c r="B31" s="15">
        <v>138</v>
      </c>
      <c r="C31" s="5" t="s">
        <v>558</v>
      </c>
      <c r="D31" s="18">
        <v>62457620</v>
      </c>
      <c r="E31" s="19">
        <v>55856792</v>
      </c>
      <c r="F31" s="19">
        <v>55694233</v>
      </c>
      <c r="G31" s="19">
        <v>55482854</v>
      </c>
      <c r="H31" s="19">
        <v>54390386</v>
      </c>
      <c r="I31" s="122">
        <f t="shared" si="0"/>
        <v>-10.828761966914524</v>
      </c>
      <c r="J31" s="123">
        <f t="shared" si="1"/>
        <v>-2.3410808081332224</v>
      </c>
      <c r="K31" s="124">
        <f t="shared" si="2"/>
        <v>-1.9690191135445234</v>
      </c>
    </row>
    <row r="32" spans="2:11" ht="12.75">
      <c r="B32" s="15">
        <v>139</v>
      </c>
      <c r="C32" s="5" t="s">
        <v>574</v>
      </c>
      <c r="D32" s="18">
        <v>58871307</v>
      </c>
      <c r="E32" s="19">
        <v>52763493</v>
      </c>
      <c r="F32" s="19">
        <v>52519794</v>
      </c>
      <c r="G32" s="19">
        <v>55418219</v>
      </c>
      <c r="H32" s="19">
        <v>54428462</v>
      </c>
      <c r="I32" s="122">
        <f t="shared" si="0"/>
        <v>-10.788809224160756</v>
      </c>
      <c r="J32" s="123">
        <f t="shared" si="1"/>
        <v>3.6341879025648893</v>
      </c>
      <c r="K32" s="124">
        <f t="shared" si="2"/>
        <v>-1.785977640313563</v>
      </c>
    </row>
    <row r="33" spans="2:11" ht="12.75">
      <c r="B33" s="15">
        <v>140</v>
      </c>
      <c r="C33" s="5" t="s">
        <v>559</v>
      </c>
      <c r="D33" s="18">
        <v>102836523</v>
      </c>
      <c r="E33" s="19">
        <v>98543982</v>
      </c>
      <c r="F33" s="19">
        <v>98167287</v>
      </c>
      <c r="G33" s="19">
        <v>101842257</v>
      </c>
      <c r="H33" s="19">
        <v>100537816</v>
      </c>
      <c r="I33" s="122">
        <f t="shared" si="0"/>
        <v>-4.5404452268383295</v>
      </c>
      <c r="J33" s="123">
        <f t="shared" si="1"/>
        <v>2.414785080084769</v>
      </c>
      <c r="K33" s="124">
        <f t="shared" si="2"/>
        <v>-1.280844551589233</v>
      </c>
    </row>
    <row r="34" spans="2:11" ht="12.75">
      <c r="B34" s="15">
        <v>141</v>
      </c>
      <c r="C34" s="5" t="s">
        <v>560</v>
      </c>
      <c r="D34" s="18">
        <v>79134266</v>
      </c>
      <c r="E34" s="19">
        <v>74985284</v>
      </c>
      <c r="F34" s="19">
        <v>74703193</v>
      </c>
      <c r="G34" s="19">
        <v>74072151</v>
      </c>
      <c r="H34" s="19">
        <v>72812783</v>
      </c>
      <c r="I34" s="122">
        <f t="shared" si="0"/>
        <v>-5.599436532336066</v>
      </c>
      <c r="J34" s="123">
        <f t="shared" si="1"/>
        <v>-2.5305611769499636</v>
      </c>
      <c r="K34" s="124">
        <f t="shared" si="2"/>
        <v>-1.7001909395070736</v>
      </c>
    </row>
    <row r="35" spans="2:11" ht="12.75">
      <c r="B35" s="15">
        <v>142</v>
      </c>
      <c r="C35" s="5" t="s">
        <v>575</v>
      </c>
      <c r="D35" s="18">
        <v>40187749</v>
      </c>
      <c r="E35" s="19">
        <v>36443929</v>
      </c>
      <c r="F35" s="19">
        <v>36317222</v>
      </c>
      <c r="G35" s="19">
        <v>37450397</v>
      </c>
      <c r="H35" s="19">
        <v>36553958</v>
      </c>
      <c r="I35" s="122">
        <f t="shared" si="0"/>
        <v>-9.631111710188101</v>
      </c>
      <c r="J35" s="123">
        <f t="shared" si="1"/>
        <v>0.6518560257720241</v>
      </c>
      <c r="K35" s="124">
        <f t="shared" si="2"/>
        <v>-2.3936702193036785</v>
      </c>
    </row>
    <row r="36" spans="2:11" ht="12.75">
      <c r="B36" s="15">
        <v>143</v>
      </c>
      <c r="C36" s="5" t="s">
        <v>561</v>
      </c>
      <c r="D36" s="18">
        <v>46483378</v>
      </c>
      <c r="E36" s="19">
        <v>45967349</v>
      </c>
      <c r="F36" s="19">
        <v>45793474</v>
      </c>
      <c r="G36" s="19">
        <v>42270267</v>
      </c>
      <c r="H36" s="19">
        <v>41496998</v>
      </c>
      <c r="I36" s="122">
        <f t="shared" si="0"/>
        <v>-1.484195060006177</v>
      </c>
      <c r="J36" s="123">
        <f t="shared" si="1"/>
        <v>-9.382288838798292</v>
      </c>
      <c r="K36" s="124">
        <f t="shared" si="2"/>
        <v>-1.8293449625004787</v>
      </c>
    </row>
    <row r="37" spans="2:11" ht="12.75">
      <c r="B37" s="15">
        <v>144</v>
      </c>
      <c r="C37" s="5" t="s">
        <v>576</v>
      </c>
      <c r="D37" s="18">
        <v>74602657</v>
      </c>
      <c r="E37" s="19">
        <v>67869843</v>
      </c>
      <c r="F37" s="19">
        <v>67598640</v>
      </c>
      <c r="G37" s="19">
        <v>69453459</v>
      </c>
      <c r="H37" s="19">
        <v>68350299</v>
      </c>
      <c r="I37" s="122">
        <f t="shared" si="0"/>
        <v>-9.38842835048087</v>
      </c>
      <c r="J37" s="123">
        <f t="shared" si="1"/>
        <v>1.1119439681035015</v>
      </c>
      <c r="K37" s="124">
        <f t="shared" si="2"/>
        <v>-1.5883442176724438</v>
      </c>
    </row>
    <row r="38" spans="2:11" ht="12.75">
      <c r="B38" s="15">
        <v>145</v>
      </c>
      <c r="C38" s="5" t="s">
        <v>562</v>
      </c>
      <c r="D38" s="18">
        <v>118448358</v>
      </c>
      <c r="E38" s="19">
        <v>116938483</v>
      </c>
      <c r="F38" s="19">
        <v>116378316</v>
      </c>
      <c r="G38" s="19">
        <v>116489222</v>
      </c>
      <c r="H38" s="19">
        <v>114840651</v>
      </c>
      <c r="I38" s="122">
        <f t="shared" si="0"/>
        <v>-1.7476324998950132</v>
      </c>
      <c r="J38" s="123">
        <f t="shared" si="1"/>
        <v>-1.3212641777700207</v>
      </c>
      <c r="K38" s="124">
        <f t="shared" si="2"/>
        <v>-1.415213331925247</v>
      </c>
    </row>
    <row r="39" spans="2:11" ht="12.75">
      <c r="B39" s="15">
        <v>146</v>
      </c>
      <c r="C39" s="5" t="s">
        <v>563</v>
      </c>
      <c r="D39" s="18">
        <v>85324302</v>
      </c>
      <c r="E39" s="19">
        <v>78379638</v>
      </c>
      <c r="F39" s="19">
        <v>78034574</v>
      </c>
      <c r="G39" s="19">
        <v>79802547</v>
      </c>
      <c r="H39" s="19">
        <v>78274592</v>
      </c>
      <c r="I39" s="122">
        <f t="shared" si="0"/>
        <v>-8.543554215069937</v>
      </c>
      <c r="J39" s="123">
        <f t="shared" si="1"/>
        <v>0.30757904823059956</v>
      </c>
      <c r="K39" s="124">
        <f t="shared" si="2"/>
        <v>-1.9146694653743301</v>
      </c>
    </row>
    <row r="40" spans="2:11" ht="12.75">
      <c r="B40" s="15">
        <v>147</v>
      </c>
      <c r="C40" s="5" t="s">
        <v>564</v>
      </c>
      <c r="D40" s="18">
        <v>98704063</v>
      </c>
      <c r="E40" s="19">
        <v>92142463</v>
      </c>
      <c r="F40" s="19">
        <v>91930595</v>
      </c>
      <c r="G40" s="19">
        <v>95874554</v>
      </c>
      <c r="H40" s="19">
        <v>94802490</v>
      </c>
      <c r="I40" s="122">
        <f t="shared" si="0"/>
        <v>-6.862400385686252</v>
      </c>
      <c r="J40" s="123">
        <f t="shared" si="1"/>
        <v>3.1239817386148783</v>
      </c>
      <c r="K40" s="124">
        <f t="shared" si="2"/>
        <v>-1.1181945107144875</v>
      </c>
    </row>
    <row r="41" spans="2:11" ht="12.75">
      <c r="B41" s="15">
        <v>148</v>
      </c>
      <c r="C41" s="5" t="s">
        <v>565</v>
      </c>
      <c r="D41" s="18">
        <v>127070093</v>
      </c>
      <c r="E41" s="19">
        <v>120257218</v>
      </c>
      <c r="F41" s="19">
        <v>119919462</v>
      </c>
      <c r="G41" s="19">
        <v>123456367</v>
      </c>
      <c r="H41" s="19">
        <v>122062342</v>
      </c>
      <c r="I41" s="122">
        <f t="shared" si="0"/>
        <v>-5.627312321239897</v>
      </c>
      <c r="J41" s="123">
        <f t="shared" si="1"/>
        <v>1.7869326331700908</v>
      </c>
      <c r="K41" s="124">
        <f t="shared" si="2"/>
        <v>-1.1291641199841829</v>
      </c>
    </row>
    <row r="42" spans="2:11" ht="12.75">
      <c r="B42" s="15">
        <v>149</v>
      </c>
      <c r="C42" s="5" t="s">
        <v>566</v>
      </c>
      <c r="D42" s="18">
        <v>40647343</v>
      </c>
      <c r="E42" s="19">
        <v>36197912</v>
      </c>
      <c r="F42" s="19">
        <v>36084349</v>
      </c>
      <c r="G42" s="19">
        <v>37334866</v>
      </c>
      <c r="H42" s="19">
        <v>36573892</v>
      </c>
      <c r="I42" s="122">
        <f t="shared" si="0"/>
        <v>-11.225811241831973</v>
      </c>
      <c r="J42" s="123">
        <f t="shared" si="1"/>
        <v>1.356662967648381</v>
      </c>
      <c r="K42" s="124">
        <f t="shared" si="2"/>
        <v>-2.0382395372732787</v>
      </c>
    </row>
    <row r="43" spans="2:11" ht="12.75">
      <c r="B43" s="15">
        <v>150</v>
      </c>
      <c r="C43" s="5" t="s">
        <v>567</v>
      </c>
      <c r="D43" s="18">
        <v>161980171</v>
      </c>
      <c r="E43" s="19">
        <v>142576087</v>
      </c>
      <c r="F43" s="19">
        <v>142216592</v>
      </c>
      <c r="G43" s="19">
        <v>145103550</v>
      </c>
      <c r="H43" s="19">
        <v>143375690</v>
      </c>
      <c r="I43" s="122">
        <f t="shared" si="0"/>
        <v>-12.20123356950895</v>
      </c>
      <c r="J43" s="123">
        <f t="shared" si="1"/>
        <v>0.8150230459748276</v>
      </c>
      <c r="K43" s="124">
        <f t="shared" si="2"/>
        <v>-1.1907772070359424</v>
      </c>
    </row>
    <row r="44" spans="2:11" ht="12.75">
      <c r="B44" s="15">
        <v>151</v>
      </c>
      <c r="C44" s="5" t="s">
        <v>577</v>
      </c>
      <c r="D44" s="18">
        <v>82899378</v>
      </c>
      <c r="E44" s="19">
        <v>80269544</v>
      </c>
      <c r="F44" s="19">
        <v>79940457</v>
      </c>
      <c r="G44" s="19">
        <v>81879105</v>
      </c>
      <c r="H44" s="19">
        <v>80744734</v>
      </c>
      <c r="I44" s="122">
        <f t="shared" si="0"/>
        <v>-3.569292160430926</v>
      </c>
      <c r="J44" s="123">
        <f t="shared" si="1"/>
        <v>1.0060950739873897</v>
      </c>
      <c r="K44" s="124">
        <f t="shared" si="2"/>
        <v>-1.3854218362548076</v>
      </c>
    </row>
    <row r="45" spans="2:11" ht="12.75">
      <c r="B45" s="15">
        <v>152</v>
      </c>
      <c r="C45" s="5" t="s">
        <v>568</v>
      </c>
      <c r="D45" s="18">
        <v>77112871</v>
      </c>
      <c r="E45" s="19">
        <v>74393945</v>
      </c>
      <c r="F45" s="19">
        <v>74044404</v>
      </c>
      <c r="G45" s="19">
        <v>76084360</v>
      </c>
      <c r="H45" s="19">
        <v>74821256</v>
      </c>
      <c r="I45" s="122">
        <f t="shared" si="0"/>
        <v>-3.9791891550763347</v>
      </c>
      <c r="J45" s="123">
        <f t="shared" si="1"/>
        <v>1.0491704410234615</v>
      </c>
      <c r="K45" s="124">
        <f t="shared" si="2"/>
        <v>-1.6601361961906536</v>
      </c>
    </row>
    <row r="46" spans="2:11" ht="12.75">
      <c r="B46" s="15">
        <v>153</v>
      </c>
      <c r="C46" s="5" t="s">
        <v>578</v>
      </c>
      <c r="D46" s="18">
        <v>50993289</v>
      </c>
      <c r="E46" s="19">
        <v>47746105</v>
      </c>
      <c r="F46" s="19">
        <v>47555815</v>
      </c>
      <c r="G46" s="19">
        <v>50155345</v>
      </c>
      <c r="H46" s="19">
        <v>49385270</v>
      </c>
      <c r="I46" s="122">
        <f t="shared" si="0"/>
        <v>-6.741032138562386</v>
      </c>
      <c r="J46" s="123">
        <f t="shared" si="1"/>
        <v>3.846963825559513</v>
      </c>
      <c r="K46" s="124">
        <f t="shared" si="2"/>
        <v>-1.5353797287208426</v>
      </c>
    </row>
    <row r="47" spans="2:11" ht="12.75" customHeight="1">
      <c r="B47" s="15">
        <v>200</v>
      </c>
      <c r="C47" s="5" t="s">
        <v>579</v>
      </c>
      <c r="D47" s="18">
        <v>503514971</v>
      </c>
      <c r="E47" s="19">
        <v>437793148</v>
      </c>
      <c r="F47" s="19">
        <v>410891568</v>
      </c>
      <c r="G47" s="19">
        <v>15699664</v>
      </c>
      <c r="H47" s="19">
        <v>14695002</v>
      </c>
      <c r="I47" s="122">
        <f t="shared" si="0"/>
        <v>-18.3953622701717</v>
      </c>
      <c r="J47" s="123">
        <f t="shared" si="1"/>
        <v>-96.42363018751459</v>
      </c>
      <c r="K47" s="124">
        <f t="shared" si="2"/>
        <v>-6.3992579713807896</v>
      </c>
    </row>
    <row r="48" spans="2:11" ht="27" customHeight="1">
      <c r="B48" s="15">
        <v>210</v>
      </c>
      <c r="C48" s="5" t="s">
        <v>580</v>
      </c>
      <c r="D48" s="18">
        <v>18063360</v>
      </c>
      <c r="E48" s="19">
        <v>15042171</v>
      </c>
      <c r="F48" s="19">
        <v>14937141</v>
      </c>
      <c r="G48" s="19">
        <v>43508098</v>
      </c>
      <c r="H48" s="19">
        <v>42693599</v>
      </c>
      <c r="I48" s="122">
        <f t="shared" si="0"/>
        <v>-17.306962824192173</v>
      </c>
      <c r="J48" s="123">
        <f t="shared" si="1"/>
        <v>185.82175799237618</v>
      </c>
      <c r="K48" s="124">
        <f t="shared" si="2"/>
        <v>-1.8720629892853502</v>
      </c>
    </row>
    <row r="49" spans="2:11" ht="24">
      <c r="B49" s="15">
        <v>211</v>
      </c>
      <c r="C49" s="5" t="s">
        <v>587</v>
      </c>
      <c r="D49" s="18">
        <v>22766315</v>
      </c>
      <c r="E49" s="19">
        <v>17575367</v>
      </c>
      <c r="F49" s="19">
        <v>17417820</v>
      </c>
      <c r="G49" s="19">
        <v>846198721</v>
      </c>
      <c r="H49" s="19">
        <v>845489746</v>
      </c>
      <c r="I49" s="122">
        <f t="shared" si="0"/>
        <v>-23.493020280181486</v>
      </c>
      <c r="J49" s="123">
        <f t="shared" si="1"/>
        <v>4754.165136624446</v>
      </c>
      <c r="K49" s="124">
        <f t="shared" si="2"/>
        <v>-0.08378351117833693</v>
      </c>
    </row>
    <row r="50" spans="2:11" ht="24">
      <c r="B50" s="15">
        <v>212</v>
      </c>
      <c r="C50" s="5" t="s">
        <v>586</v>
      </c>
      <c r="D50" s="18">
        <v>20818105</v>
      </c>
      <c r="E50" s="19">
        <v>18901143</v>
      </c>
      <c r="F50" s="19">
        <v>18775010</v>
      </c>
      <c r="G50" s="19">
        <v>32632283</v>
      </c>
      <c r="H50" s="19">
        <v>31474801</v>
      </c>
      <c r="I50" s="122">
        <f t="shared" si="0"/>
        <v>-9.81402966312256</v>
      </c>
      <c r="J50" s="123">
        <f t="shared" si="1"/>
        <v>67.6419932665815</v>
      </c>
      <c r="K50" s="124">
        <f t="shared" si="2"/>
        <v>-3.5470457276924217</v>
      </c>
    </row>
    <row r="51" spans="2:11" ht="12.75">
      <c r="B51" s="15">
        <v>300</v>
      </c>
      <c r="C51" s="5" t="s">
        <v>588</v>
      </c>
      <c r="D51" s="18">
        <v>1775463968</v>
      </c>
      <c r="E51" s="19">
        <v>688487691</v>
      </c>
      <c r="F51" s="19">
        <v>2935295008</v>
      </c>
      <c r="G51" s="19">
        <v>87821610</v>
      </c>
      <c r="H51" s="19">
        <v>86386166</v>
      </c>
      <c r="I51" s="122">
        <f t="shared" si="0"/>
        <v>65.32551833797619</v>
      </c>
      <c r="J51" s="123">
        <f t="shared" si="1"/>
        <v>-97.05698521734412</v>
      </c>
      <c r="K51" s="124">
        <f t="shared" si="2"/>
        <v>-1.6344997546731355</v>
      </c>
    </row>
    <row r="52" spans="2:11" ht="15.75" customHeight="1">
      <c r="B52" s="15">
        <v>310</v>
      </c>
      <c r="C52" s="5" t="s">
        <v>581</v>
      </c>
      <c r="D52" s="18">
        <v>2769802251</v>
      </c>
      <c r="E52" s="19">
        <v>3422869761</v>
      </c>
      <c r="F52" s="19">
        <v>5089380341</v>
      </c>
      <c r="G52" s="19">
        <v>2331594425</v>
      </c>
      <c r="H52" s="19">
        <v>2770252814</v>
      </c>
      <c r="I52" s="122">
        <f t="shared" si="0"/>
        <v>83.74525976222841</v>
      </c>
      <c r="J52" s="123">
        <f t="shared" si="1"/>
        <v>-45.56797432326153</v>
      </c>
      <c r="K52" s="124">
        <f t="shared" si="2"/>
        <v>18.813666060296907</v>
      </c>
    </row>
    <row r="53" spans="2:11" ht="24">
      <c r="B53" s="15">
        <v>311</v>
      </c>
      <c r="C53" s="5" t="s">
        <v>589</v>
      </c>
      <c r="D53" s="18">
        <v>1345134558</v>
      </c>
      <c r="E53" s="19">
        <v>998014705</v>
      </c>
      <c r="F53" s="19">
        <v>2227787408</v>
      </c>
      <c r="G53" s="19">
        <v>5663212881</v>
      </c>
      <c r="H53" s="19">
        <v>6443578843</v>
      </c>
      <c r="I53" s="122">
        <f t="shared" si="0"/>
        <v>65.61818256400784</v>
      </c>
      <c r="J53" s="123">
        <f t="shared" si="1"/>
        <v>189.23670274197008</v>
      </c>
      <c r="K53" s="124">
        <f t="shared" si="2"/>
        <v>13.77956256276569</v>
      </c>
    </row>
    <row r="54" spans="2:11" ht="12.75">
      <c r="B54" s="15">
        <v>400</v>
      </c>
      <c r="C54" s="5" t="s">
        <v>206</v>
      </c>
      <c r="D54" s="18">
        <v>20249273</v>
      </c>
      <c r="E54" s="19">
        <v>16173034</v>
      </c>
      <c r="F54" s="19">
        <v>16038053</v>
      </c>
      <c r="G54" s="19">
        <v>15058461</v>
      </c>
      <c r="H54" s="19">
        <v>14305306</v>
      </c>
      <c r="I54" s="122">
        <f t="shared" si="0"/>
        <v>-20.79689478234601</v>
      </c>
      <c r="J54" s="123">
        <f t="shared" si="1"/>
        <v>-10.803973524716493</v>
      </c>
      <c r="K54" s="124">
        <f t="shared" si="2"/>
        <v>-5.001540330050991</v>
      </c>
    </row>
    <row r="55" spans="2:11" ht="24">
      <c r="B55" s="15">
        <v>410</v>
      </c>
      <c r="C55" s="5" t="s">
        <v>582</v>
      </c>
      <c r="D55" s="18">
        <v>1862762661</v>
      </c>
      <c r="E55" s="19">
        <v>1026510553</v>
      </c>
      <c r="F55" s="19">
        <v>2024170961</v>
      </c>
      <c r="G55" s="19">
        <v>1166216548</v>
      </c>
      <c r="H55" s="19">
        <v>2172824069</v>
      </c>
      <c r="I55" s="122">
        <f t="shared" si="0"/>
        <v>8.664995459665814</v>
      </c>
      <c r="J55" s="123">
        <f t="shared" si="1"/>
        <v>7.343900829728378</v>
      </c>
      <c r="K55" s="124">
        <f t="shared" si="2"/>
        <v>86.31394595851678</v>
      </c>
    </row>
    <row r="56" spans="2:11" ht="24">
      <c r="B56" s="15">
        <v>411</v>
      </c>
      <c r="C56" s="5" t="s">
        <v>583</v>
      </c>
      <c r="D56" s="18">
        <v>298031394</v>
      </c>
      <c r="E56" s="19">
        <v>72787633</v>
      </c>
      <c r="F56" s="19">
        <v>379003585</v>
      </c>
      <c r="G56" s="19">
        <v>1111184525</v>
      </c>
      <c r="H56" s="19">
        <v>1466857611</v>
      </c>
      <c r="I56" s="122">
        <f t="shared" si="0"/>
        <v>27.16901394622877</v>
      </c>
      <c r="J56" s="123">
        <f t="shared" si="1"/>
        <v>287.0300094918627</v>
      </c>
      <c r="K56" s="124">
        <f t="shared" si="2"/>
        <v>32.008462860837625</v>
      </c>
    </row>
    <row r="57" spans="2:11" ht="24">
      <c r="B57" s="15">
        <v>412</v>
      </c>
      <c r="C57" s="5" t="s">
        <v>584</v>
      </c>
      <c r="D57" s="18">
        <v>594850830</v>
      </c>
      <c r="E57" s="19">
        <v>661416912</v>
      </c>
      <c r="F57" s="19">
        <v>576222176</v>
      </c>
      <c r="G57" s="19">
        <v>510642093</v>
      </c>
      <c r="H57" s="19">
        <v>909901644</v>
      </c>
      <c r="I57" s="122">
        <f t="shared" si="0"/>
        <v>-3.131651341900288</v>
      </c>
      <c r="J57" s="123">
        <f t="shared" si="1"/>
        <v>57.90812674311236</v>
      </c>
      <c r="K57" s="124">
        <f t="shared" si="2"/>
        <v>78.18774763638609</v>
      </c>
    </row>
    <row r="58" spans="2:11" ht="24">
      <c r="B58" s="15">
        <v>413</v>
      </c>
      <c r="C58" s="5" t="s">
        <v>585</v>
      </c>
      <c r="D58" s="18">
        <v>429643281</v>
      </c>
      <c r="E58" s="19">
        <v>11983207</v>
      </c>
      <c r="F58" s="19">
        <v>925486719</v>
      </c>
      <c r="G58" s="19">
        <v>1360376975</v>
      </c>
      <c r="H58" s="19">
        <v>2166082922</v>
      </c>
      <c r="I58" s="122">
        <f t="shared" si="0"/>
        <v>115.40816764221664</v>
      </c>
      <c r="J58" s="123">
        <f t="shared" si="1"/>
        <v>134.04797470680938</v>
      </c>
      <c r="K58" s="124">
        <f t="shared" si="2"/>
        <v>59.2266674463525</v>
      </c>
    </row>
    <row r="59" spans="2:11" ht="12.75">
      <c r="B59" s="15">
        <v>500</v>
      </c>
      <c r="C59" s="5" t="s">
        <v>1123</v>
      </c>
      <c r="D59" s="18">
        <v>678551197</v>
      </c>
      <c r="E59" s="19">
        <v>63030142</v>
      </c>
      <c r="F59" s="19">
        <v>277338826</v>
      </c>
      <c r="G59" s="19">
        <v>25145538</v>
      </c>
      <c r="H59" s="19">
        <v>23492554</v>
      </c>
      <c r="I59" s="122">
        <f t="shared" si="0"/>
        <v>-59.12779651319369</v>
      </c>
      <c r="J59" s="123">
        <f t="shared" si="1"/>
        <v>-91.52929492821895</v>
      </c>
      <c r="K59" s="124">
        <f t="shared" si="2"/>
        <v>-6.573667264546101</v>
      </c>
    </row>
    <row r="60" spans="2:11" ht="24">
      <c r="B60" s="15">
        <v>510</v>
      </c>
      <c r="C60" s="5" t="s">
        <v>590</v>
      </c>
      <c r="D60" s="18">
        <v>337679588</v>
      </c>
      <c r="E60" s="19">
        <v>417221927</v>
      </c>
      <c r="F60" s="19">
        <v>410312800</v>
      </c>
      <c r="G60" s="19">
        <v>228008111</v>
      </c>
      <c r="H60" s="19">
        <v>226210256</v>
      </c>
      <c r="I60" s="122">
        <f t="shared" si="0"/>
        <v>21.509506224581166</v>
      </c>
      <c r="J60" s="123">
        <f t="shared" si="1"/>
        <v>-44.868827879607956</v>
      </c>
      <c r="K60" s="124">
        <f t="shared" si="2"/>
        <v>-0.7885048440228526</v>
      </c>
    </row>
    <row r="61" spans="2:11" ht="24">
      <c r="B61" s="15">
        <v>511</v>
      </c>
      <c r="C61" s="5" t="s">
        <v>591</v>
      </c>
      <c r="D61" s="18">
        <v>247343923</v>
      </c>
      <c r="E61" s="19">
        <v>320864557</v>
      </c>
      <c r="F61" s="19">
        <v>320740507</v>
      </c>
      <c r="G61" s="19">
        <v>449465256</v>
      </c>
      <c r="H61" s="19">
        <v>446408171</v>
      </c>
      <c r="I61" s="122">
        <f t="shared" si="0"/>
        <v>29.673898234402962</v>
      </c>
      <c r="J61" s="123">
        <f t="shared" si="1"/>
        <v>39.180478067898036</v>
      </c>
      <c r="K61" s="124">
        <f t="shared" si="2"/>
        <v>-0.6801604705125364</v>
      </c>
    </row>
    <row r="62" spans="2:11" ht="24">
      <c r="B62" s="15">
        <v>512</v>
      </c>
      <c r="C62" s="5" t="s">
        <v>592</v>
      </c>
      <c r="D62" s="18">
        <v>134739737</v>
      </c>
      <c r="E62" s="19">
        <v>139975403</v>
      </c>
      <c r="F62" s="19">
        <v>137526576</v>
      </c>
      <c r="G62" s="19">
        <v>170346203</v>
      </c>
      <c r="H62" s="19">
        <v>168378307</v>
      </c>
      <c r="I62" s="122">
        <f t="shared" si="0"/>
        <v>2.0683126314845035</v>
      </c>
      <c r="J62" s="123">
        <f t="shared" si="1"/>
        <v>22.43328663981281</v>
      </c>
      <c r="K62" s="124">
        <f t="shared" si="2"/>
        <v>-1.1552332634029994</v>
      </c>
    </row>
    <row r="63" spans="2:11" ht="24">
      <c r="B63" s="15">
        <v>513</v>
      </c>
      <c r="C63" s="5" t="s">
        <v>593</v>
      </c>
      <c r="D63" s="18">
        <v>51442803</v>
      </c>
      <c r="E63" s="19">
        <v>40874595</v>
      </c>
      <c r="F63" s="19">
        <v>209633863</v>
      </c>
      <c r="G63" s="19">
        <v>82533899</v>
      </c>
      <c r="H63" s="19">
        <v>81026873</v>
      </c>
      <c r="I63" s="122">
        <f t="shared" si="0"/>
        <v>307.50863245146263</v>
      </c>
      <c r="J63" s="123">
        <f t="shared" si="1"/>
        <v>-61.34838530357092</v>
      </c>
      <c r="K63" s="124">
        <f t="shared" si="2"/>
        <v>-1.8259479053570504</v>
      </c>
    </row>
    <row r="64" spans="2:11" ht="21.75" customHeight="1">
      <c r="B64" s="15"/>
      <c r="C64" s="22" t="s">
        <v>437</v>
      </c>
      <c r="D64" s="24">
        <f>SUM(D65:D71)</f>
        <v>28653813950</v>
      </c>
      <c r="E64" s="25">
        <f>SUM(E65:E71)</f>
        <v>27536826823</v>
      </c>
      <c r="F64" s="25">
        <f>SUM(F65:F71)</f>
        <v>28111779968</v>
      </c>
      <c r="G64" s="25">
        <f>SUM(G65:G71)</f>
        <v>29913826719</v>
      </c>
      <c r="H64" s="25">
        <f>SUM(H65:H71)</f>
        <v>31040452890</v>
      </c>
      <c r="I64" s="125">
        <f t="shared" si="0"/>
        <v>-1.8916643450879955</v>
      </c>
      <c r="J64" s="126">
        <f t="shared" si="1"/>
        <v>10.417956192506296</v>
      </c>
      <c r="K64" s="127">
        <f t="shared" si="2"/>
        <v>3.766238875364003</v>
      </c>
    </row>
    <row r="65" spans="2:11" ht="24">
      <c r="B65" s="15" t="s">
        <v>1091</v>
      </c>
      <c r="C65" s="5" t="s">
        <v>207</v>
      </c>
      <c r="D65" s="18">
        <v>1218677129</v>
      </c>
      <c r="E65" s="19">
        <v>1521250562</v>
      </c>
      <c r="F65" s="19">
        <v>2633535622</v>
      </c>
      <c r="G65" s="19">
        <v>2470017226</v>
      </c>
      <c r="H65" s="19">
        <v>2859324822</v>
      </c>
      <c r="I65" s="122">
        <f t="shared" si="0"/>
        <v>116.09789494949977</v>
      </c>
      <c r="J65" s="123">
        <f t="shared" si="1"/>
        <v>8.573614805655371</v>
      </c>
      <c r="K65" s="124">
        <f t="shared" si="2"/>
        <v>15.761331212675511</v>
      </c>
    </row>
    <row r="66" spans="2:11" ht="24">
      <c r="B66" s="15" t="s">
        <v>1092</v>
      </c>
      <c r="C66" s="5" t="s">
        <v>594</v>
      </c>
      <c r="D66" s="18">
        <v>10600000</v>
      </c>
      <c r="E66" s="19">
        <v>11506687</v>
      </c>
      <c r="F66" s="19">
        <v>11264398</v>
      </c>
      <c r="G66" s="19">
        <v>11714973</v>
      </c>
      <c r="H66" s="19">
        <v>11531794</v>
      </c>
      <c r="I66" s="122">
        <f t="shared" si="0"/>
        <v>6.26790566037736</v>
      </c>
      <c r="J66" s="123">
        <f t="shared" si="1"/>
        <v>2.3738152717970307</v>
      </c>
      <c r="K66" s="124">
        <f t="shared" si="2"/>
        <v>-1.5636314313315136</v>
      </c>
    </row>
    <row r="67" spans="2:11" ht="24">
      <c r="B67" s="15" t="s">
        <v>1093</v>
      </c>
      <c r="C67" s="5" t="s">
        <v>208</v>
      </c>
      <c r="D67" s="18">
        <v>41100000</v>
      </c>
      <c r="E67" s="19">
        <v>45455200</v>
      </c>
      <c r="F67" s="19">
        <v>44788997</v>
      </c>
      <c r="G67" s="19">
        <v>46608974</v>
      </c>
      <c r="H67" s="19">
        <v>51362691</v>
      </c>
      <c r="I67" s="122">
        <f t="shared" si="0"/>
        <v>8.975661800486613</v>
      </c>
      <c r="J67" s="123">
        <f t="shared" si="1"/>
        <v>14.677028824735672</v>
      </c>
      <c r="K67" s="124">
        <f t="shared" si="2"/>
        <v>10.199145340551796</v>
      </c>
    </row>
    <row r="68" spans="1:11" ht="24">
      <c r="A68" t="s">
        <v>291</v>
      </c>
      <c r="B68" s="15" t="s">
        <v>1094</v>
      </c>
      <c r="C68" s="5" t="s">
        <v>595</v>
      </c>
      <c r="D68" s="18">
        <v>24743161658</v>
      </c>
      <c r="E68" s="19">
        <v>24047043036</v>
      </c>
      <c r="F68" s="19">
        <v>23646658762</v>
      </c>
      <c r="G68" s="19">
        <v>25397811064</v>
      </c>
      <c r="H68" s="19">
        <v>25740140765</v>
      </c>
      <c r="I68" s="122">
        <f t="shared" si="0"/>
        <v>-4.431539150719155</v>
      </c>
      <c r="J68" s="123">
        <f t="shared" si="1"/>
        <v>8.853183124392228</v>
      </c>
      <c r="K68" s="124">
        <f t="shared" si="2"/>
        <v>1.3478708859490318</v>
      </c>
    </row>
    <row r="69" spans="2:11" ht="24">
      <c r="B69" s="15" t="s">
        <v>1095</v>
      </c>
      <c r="C69" s="5" t="s">
        <v>596</v>
      </c>
      <c r="D69" s="18">
        <v>97809571</v>
      </c>
      <c r="E69" s="19">
        <v>164500132</v>
      </c>
      <c r="F69" s="19">
        <v>170149034</v>
      </c>
      <c r="G69" s="19">
        <v>164318083</v>
      </c>
      <c r="H69" s="19">
        <v>162332572</v>
      </c>
      <c r="I69" s="122">
        <f t="shared" si="0"/>
        <v>73.95949318702155</v>
      </c>
      <c r="J69" s="123">
        <f t="shared" si="1"/>
        <v>-4.593891493971103</v>
      </c>
      <c r="K69" s="124">
        <f t="shared" si="2"/>
        <v>-1.2083338387047782</v>
      </c>
    </row>
    <row r="70" spans="2:11" ht="12.75">
      <c r="B70" s="15" t="s">
        <v>1096</v>
      </c>
      <c r="C70" s="5" t="s">
        <v>209</v>
      </c>
      <c r="D70" s="18">
        <v>196500000</v>
      </c>
      <c r="E70" s="19">
        <v>220477153</v>
      </c>
      <c r="F70" s="19">
        <v>216746635</v>
      </c>
      <c r="G70" s="19">
        <v>249262531</v>
      </c>
      <c r="H70" s="19">
        <v>246970419</v>
      </c>
      <c r="I70" s="122">
        <f aca="true" t="shared" si="3" ref="I70:I80">((F70/D70)-1)*100</f>
        <v>10.303631043256999</v>
      </c>
      <c r="J70" s="123">
        <f aca="true" t="shared" si="4" ref="J70:J80">((H70/F70)-1)*100</f>
        <v>13.944292145527438</v>
      </c>
      <c r="K70" s="124">
        <f aca="true" t="shared" si="5" ref="K70:K80">((H70/G70)-1)*100</f>
        <v>-0.9195573802466162</v>
      </c>
    </row>
    <row r="71" spans="2:11" ht="12.75">
      <c r="B71" s="15" t="s">
        <v>1097</v>
      </c>
      <c r="C71" s="5" t="s">
        <v>597</v>
      </c>
      <c r="D71" s="18">
        <v>2345965592</v>
      </c>
      <c r="E71" s="19">
        <v>1526594053</v>
      </c>
      <c r="F71" s="19">
        <v>1388636520</v>
      </c>
      <c r="G71" s="19">
        <v>1574093868</v>
      </c>
      <c r="H71" s="19">
        <v>1968789827</v>
      </c>
      <c r="I71" s="122">
        <f t="shared" si="3"/>
        <v>-40.807464323628494</v>
      </c>
      <c r="J71" s="123">
        <f t="shared" si="4"/>
        <v>41.7786295149432</v>
      </c>
      <c r="K71" s="124">
        <f t="shared" si="5"/>
        <v>25.07448679039006</v>
      </c>
    </row>
    <row r="72" spans="2:11" ht="12.75">
      <c r="B72" s="15"/>
      <c r="C72" s="7" t="s">
        <v>1142</v>
      </c>
      <c r="D72" s="24">
        <f>SUM(D73:D79)</f>
        <v>5812600000</v>
      </c>
      <c r="E72" s="25">
        <f>SUM(E73:E79)</f>
        <v>4753684174</v>
      </c>
      <c r="F72" s="25">
        <f>SUM(F73:F79)</f>
        <v>5694236939</v>
      </c>
      <c r="G72" s="25">
        <f>SUM(G73:G79)</f>
        <v>5702475991</v>
      </c>
      <c r="H72" s="25">
        <f>SUM(H73:H79)</f>
        <v>5819037976</v>
      </c>
      <c r="I72" s="125">
        <f t="shared" si="3"/>
        <v>-2.03631870419434</v>
      </c>
      <c r="J72" s="126">
        <f t="shared" si="4"/>
        <v>2.191707832619927</v>
      </c>
      <c r="K72" s="127">
        <f t="shared" si="5"/>
        <v>2.0440591978636125</v>
      </c>
    </row>
    <row r="73" spans="2:11" ht="12.75">
      <c r="B73" s="15" t="s">
        <v>197</v>
      </c>
      <c r="C73" s="5" t="s">
        <v>598</v>
      </c>
      <c r="D73" s="18">
        <v>1266000000</v>
      </c>
      <c r="E73" s="19">
        <v>1296039075</v>
      </c>
      <c r="F73" s="19">
        <v>1464474706</v>
      </c>
      <c r="G73" s="19">
        <v>1523053694</v>
      </c>
      <c r="H73" s="19">
        <v>1594903238</v>
      </c>
      <c r="I73" s="122">
        <f t="shared" si="3"/>
        <v>15.677306951026848</v>
      </c>
      <c r="J73" s="123">
        <f t="shared" si="4"/>
        <v>8.906164883943024</v>
      </c>
      <c r="K73" s="124">
        <f t="shared" si="5"/>
        <v>4.717466251061797</v>
      </c>
    </row>
    <row r="74" spans="2:11" ht="12.75">
      <c r="B74" s="15" t="s">
        <v>198</v>
      </c>
      <c r="C74" s="5" t="s">
        <v>210</v>
      </c>
      <c r="D74" s="18">
        <v>2494100000</v>
      </c>
      <c r="E74" s="19">
        <v>1727672136</v>
      </c>
      <c r="F74" s="19">
        <v>2266293320</v>
      </c>
      <c r="G74" s="19">
        <v>2119214631</v>
      </c>
      <c r="H74" s="19">
        <v>2109839484</v>
      </c>
      <c r="I74" s="122">
        <f t="shared" si="3"/>
        <v>-9.13382302233271</v>
      </c>
      <c r="J74" s="123">
        <f t="shared" si="4"/>
        <v>-6.903512207325391</v>
      </c>
      <c r="K74" s="124">
        <f t="shared" si="5"/>
        <v>-0.44238780078523776</v>
      </c>
    </row>
    <row r="75" spans="2:11" ht="24">
      <c r="B75" s="15" t="s">
        <v>199</v>
      </c>
      <c r="C75" s="5" t="s">
        <v>211</v>
      </c>
      <c r="D75" s="18">
        <v>9500000</v>
      </c>
      <c r="E75" s="19">
        <v>8953996</v>
      </c>
      <c r="F75" s="19">
        <v>8927533</v>
      </c>
      <c r="G75" s="19">
        <v>9284634</v>
      </c>
      <c r="H75" s="19">
        <v>8513500</v>
      </c>
      <c r="I75" s="122">
        <f t="shared" si="3"/>
        <v>-6.02596842105263</v>
      </c>
      <c r="J75" s="123">
        <f t="shared" si="4"/>
        <v>-4.637708984105693</v>
      </c>
      <c r="K75" s="124">
        <f t="shared" si="5"/>
        <v>-8.305486247492366</v>
      </c>
    </row>
    <row r="76" spans="2:11" ht="24">
      <c r="B76" s="15" t="s">
        <v>200</v>
      </c>
      <c r="C76" s="5" t="s">
        <v>212</v>
      </c>
      <c r="D76" s="18">
        <v>33300000</v>
      </c>
      <c r="E76" s="19">
        <v>34596093</v>
      </c>
      <c r="F76" s="19">
        <v>34320536</v>
      </c>
      <c r="G76" s="19">
        <v>35693357</v>
      </c>
      <c r="H76" s="19">
        <v>34017206</v>
      </c>
      <c r="I76" s="122">
        <f t="shared" si="3"/>
        <v>3.0646726726726747</v>
      </c>
      <c r="J76" s="123">
        <f t="shared" si="4"/>
        <v>-0.8838148681594049</v>
      </c>
      <c r="K76" s="124">
        <f t="shared" si="5"/>
        <v>-4.69597465993462</v>
      </c>
    </row>
    <row r="77" spans="2:11" ht="12.75">
      <c r="B77" s="15" t="s">
        <v>201</v>
      </c>
      <c r="C77" s="5" t="s">
        <v>599</v>
      </c>
      <c r="D77" s="18">
        <v>571500000</v>
      </c>
      <c r="E77" s="19">
        <v>574811430</v>
      </c>
      <c r="F77" s="19">
        <v>689780210</v>
      </c>
      <c r="G77" s="19">
        <v>720571418</v>
      </c>
      <c r="H77" s="19">
        <v>788488012</v>
      </c>
      <c r="I77" s="122">
        <f t="shared" si="3"/>
        <v>20.696449693788278</v>
      </c>
      <c r="J77" s="123">
        <f t="shared" si="4"/>
        <v>14.310036815930104</v>
      </c>
      <c r="K77" s="124">
        <f t="shared" si="5"/>
        <v>9.42537995588384</v>
      </c>
    </row>
    <row r="78" spans="2:11" ht="12.75">
      <c r="B78" s="15" t="s">
        <v>202</v>
      </c>
      <c r="C78" s="5" t="s">
        <v>600</v>
      </c>
      <c r="D78" s="18">
        <v>372000000</v>
      </c>
      <c r="E78" s="19">
        <v>51223374</v>
      </c>
      <c r="F78" s="19">
        <v>50806352</v>
      </c>
      <c r="G78" s="19">
        <v>52838606</v>
      </c>
      <c r="H78" s="19">
        <v>50145543</v>
      </c>
      <c r="I78" s="122">
        <f t="shared" si="3"/>
        <v>-86.34237849462365</v>
      </c>
      <c r="J78" s="123">
        <f t="shared" si="4"/>
        <v>-1.3006424865930177</v>
      </c>
      <c r="K78" s="124">
        <f t="shared" si="5"/>
        <v>-5.096771478036343</v>
      </c>
    </row>
    <row r="79" spans="2:11" ht="24">
      <c r="B79" s="15" t="s">
        <v>203</v>
      </c>
      <c r="C79" s="5" t="s">
        <v>601</v>
      </c>
      <c r="D79" s="18">
        <v>1066200000</v>
      </c>
      <c r="E79" s="19">
        <v>1060388070</v>
      </c>
      <c r="F79" s="19">
        <v>1179634282</v>
      </c>
      <c r="G79" s="19">
        <v>1241819651</v>
      </c>
      <c r="H79" s="19">
        <v>1233130993</v>
      </c>
      <c r="I79" s="122">
        <f t="shared" si="3"/>
        <v>10.639118551866433</v>
      </c>
      <c r="J79" s="123">
        <f t="shared" si="4"/>
        <v>4.535025118912239</v>
      </c>
      <c r="K79" s="124">
        <f t="shared" si="5"/>
        <v>-0.6996714855497133</v>
      </c>
    </row>
    <row r="80" spans="2:11" ht="13.5" thickBot="1">
      <c r="B80" s="177" t="s">
        <v>616</v>
      </c>
      <c r="C80" s="178"/>
      <c r="D80" s="27">
        <f>D5+D64+D72</f>
        <v>51020685834</v>
      </c>
      <c r="E80" s="27">
        <f>E5+E64+E72</f>
        <v>47863500000</v>
      </c>
      <c r="F80" s="27">
        <f>F5+F64+F72</f>
        <v>58384700000</v>
      </c>
      <c r="G80" s="27">
        <f>G5+G64+G72</f>
        <v>58369900000</v>
      </c>
      <c r="H80" s="27">
        <f>H5+H64+H72</f>
        <v>64447300000</v>
      </c>
      <c r="I80" s="128">
        <f t="shared" si="3"/>
        <v>14.433389213856174</v>
      </c>
      <c r="J80" s="129">
        <f t="shared" si="4"/>
        <v>10.383884819139254</v>
      </c>
      <c r="K80" s="130">
        <f t="shared" si="5"/>
        <v>10.411873242887172</v>
      </c>
    </row>
    <row r="81" spans="2:11" ht="12.75">
      <c r="B81" s="176" t="s">
        <v>617</v>
      </c>
      <c r="C81" s="176"/>
      <c r="D81" s="176"/>
      <c r="E81" s="176"/>
      <c r="F81" s="176"/>
      <c r="G81" s="176"/>
      <c r="H81" s="176"/>
      <c r="I81" s="176"/>
      <c r="J81" s="176"/>
      <c r="K81" s="176"/>
    </row>
    <row r="82" spans="2:11" ht="12.75">
      <c r="B82" s="186" t="s">
        <v>848</v>
      </c>
      <c r="C82" s="186"/>
      <c r="D82" s="186"/>
      <c r="E82" s="186"/>
      <c r="F82" s="186"/>
      <c r="G82" s="186"/>
      <c r="H82" s="186"/>
      <c r="I82" s="186"/>
      <c r="J82" s="186"/>
      <c r="K82" s="186"/>
    </row>
    <row r="83" spans="2:11" ht="12.75">
      <c r="B83" s="173" t="s">
        <v>1006</v>
      </c>
      <c r="C83" s="173"/>
      <c r="D83" s="173"/>
      <c r="E83" s="173"/>
      <c r="F83" s="173"/>
      <c r="G83" s="173"/>
      <c r="H83" s="173"/>
      <c r="I83" s="173"/>
      <c r="J83" s="173"/>
      <c r="K83" s="173"/>
    </row>
    <row r="84" spans="2:9" ht="12.75">
      <c r="B84" s="63"/>
      <c r="C84" s="63"/>
      <c r="D84" s="63"/>
      <c r="E84" s="63"/>
      <c r="F84" s="63"/>
      <c r="G84" s="63"/>
      <c r="H84" s="63"/>
      <c r="I84" s="63"/>
    </row>
    <row r="87" ht="12.75">
      <c r="C87" t="s">
        <v>291</v>
      </c>
    </row>
  </sheetData>
  <sheetProtection/>
  <mergeCells count="9">
    <mergeCell ref="B2:K2"/>
    <mergeCell ref="B3:B4"/>
    <mergeCell ref="C3:C4"/>
    <mergeCell ref="B80:C80"/>
    <mergeCell ref="B81:K81"/>
    <mergeCell ref="B82:K82"/>
    <mergeCell ref="B83:K83"/>
    <mergeCell ref="D4:H4"/>
    <mergeCell ref="I4:K4"/>
  </mergeCells>
  <printOptions/>
  <pageMargins left="0.75" right="0.75" top="1" bottom="1" header="0" footer="0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108"/>
  <sheetViews>
    <sheetView zoomScalePageLayoutView="0" workbookViewId="0" topLeftCell="D97">
      <selection activeCell="H97" sqref="H97"/>
    </sheetView>
  </sheetViews>
  <sheetFormatPr defaultColWidth="11.421875" defaultRowHeight="12.75"/>
  <cols>
    <col min="1" max="1" width="5.57421875" style="0" customWidth="1"/>
    <col min="2" max="2" width="6.8515625" style="0" customWidth="1"/>
    <col min="3" max="3" width="41.7109375" style="0" customWidth="1"/>
    <col min="4" max="4" width="18.140625" style="0" bestFit="1" customWidth="1"/>
    <col min="5" max="5" width="18.28125" style="0" customWidth="1"/>
    <col min="6" max="6" width="18.57421875" style="0" bestFit="1" customWidth="1"/>
    <col min="7" max="7" width="18.7109375" style="0" bestFit="1" customWidth="1"/>
    <col min="8" max="8" width="18.57421875" style="0" bestFit="1" customWidth="1"/>
    <col min="9" max="9" width="11.140625" style="0" bestFit="1" customWidth="1"/>
    <col min="10" max="10" width="12.57421875" style="0" customWidth="1"/>
    <col min="11" max="11" width="11.57421875" style="0" customWidth="1"/>
  </cols>
  <sheetData>
    <row r="1" ht="13.5" thickBot="1"/>
    <row r="2" spans="2:11" ht="13.5" thickBot="1">
      <c r="B2" s="170" t="s">
        <v>783</v>
      </c>
      <c r="C2" s="171"/>
      <c r="D2" s="171"/>
      <c r="E2" s="171"/>
      <c r="F2" s="171"/>
      <c r="G2" s="171"/>
      <c r="H2" s="171"/>
      <c r="I2" s="171"/>
      <c r="J2" s="171"/>
      <c r="K2" s="172"/>
    </row>
    <row r="3" spans="2:11" ht="36.75" thickBot="1">
      <c r="B3" s="197" t="s">
        <v>618</v>
      </c>
      <c r="C3" s="197" t="s">
        <v>38</v>
      </c>
      <c r="D3" s="53" t="s">
        <v>845</v>
      </c>
      <c r="E3" s="53" t="s">
        <v>846</v>
      </c>
      <c r="F3" s="53" t="s">
        <v>847</v>
      </c>
      <c r="G3" s="53" t="s">
        <v>844</v>
      </c>
      <c r="H3" s="53" t="s">
        <v>469</v>
      </c>
      <c r="I3" s="104" t="s">
        <v>34</v>
      </c>
      <c r="J3" s="53" t="s">
        <v>35</v>
      </c>
      <c r="K3" s="53" t="s">
        <v>36</v>
      </c>
    </row>
    <row r="4" spans="2:11" ht="13.5" thickBot="1">
      <c r="B4" s="198"/>
      <c r="C4" s="198"/>
      <c r="D4" s="190" t="s">
        <v>32</v>
      </c>
      <c r="E4" s="191"/>
      <c r="F4" s="191"/>
      <c r="G4" s="191"/>
      <c r="H4" s="192"/>
      <c r="I4" s="190" t="s">
        <v>33</v>
      </c>
      <c r="J4" s="191"/>
      <c r="K4" s="192"/>
    </row>
    <row r="5" spans="2:11" ht="12.75">
      <c r="B5" s="64"/>
      <c r="C5" s="65" t="s">
        <v>422</v>
      </c>
      <c r="D5" s="58">
        <f>SUM(D6:D71)</f>
        <v>30415856720</v>
      </c>
      <c r="E5" s="50">
        <f>SUM(E6:E71)</f>
        <v>24523920530</v>
      </c>
      <c r="F5" s="50">
        <f>SUM(F6:F71)</f>
        <v>36128420530</v>
      </c>
      <c r="G5" s="50">
        <f>SUM(G6:G71)</f>
        <v>27165768633</v>
      </c>
      <c r="H5" s="50">
        <f>SUM(H6:H71)</f>
        <v>50174944841</v>
      </c>
      <c r="I5" s="119">
        <f>((F5/D5)-1)*100</f>
        <v>18.78153182594293</v>
      </c>
      <c r="J5" s="132">
        <f>((H5/F5)-1)*100</f>
        <v>38.87943094366988</v>
      </c>
      <c r="K5" s="133">
        <f>((H5/G5)-1)*100</f>
        <v>84.6991539935641</v>
      </c>
    </row>
    <row r="6" spans="2:11" ht="12.75">
      <c r="B6" s="15">
        <v>100</v>
      </c>
      <c r="C6" s="78" t="s">
        <v>454</v>
      </c>
      <c r="D6" s="18">
        <v>24400581</v>
      </c>
      <c r="E6" s="19">
        <v>24513181</v>
      </c>
      <c r="F6" s="19">
        <v>23742985</v>
      </c>
      <c r="G6" s="19">
        <v>25123995</v>
      </c>
      <c r="H6" s="19">
        <v>25123995</v>
      </c>
      <c r="I6" s="122">
        <f aca="true" t="shared" si="0" ref="I6:I69">((F6/D6)-1)*100</f>
        <v>-2.6950014018108814</v>
      </c>
      <c r="J6" s="134">
        <f aca="true" t="shared" si="1" ref="J6:J69">((H6/F6)-1)*100</f>
        <v>5.816496956890638</v>
      </c>
      <c r="K6" s="135">
        <f aca="true" t="shared" si="2" ref="K6:K69">((H6/G6)-1)*100</f>
        <v>0</v>
      </c>
    </row>
    <row r="7" spans="2:11" ht="12.75">
      <c r="B7" s="15">
        <v>102</v>
      </c>
      <c r="C7" s="78" t="s">
        <v>219</v>
      </c>
      <c r="D7" s="18">
        <v>19800320</v>
      </c>
      <c r="E7" s="19">
        <v>19807232</v>
      </c>
      <c r="F7" s="19">
        <v>19334877</v>
      </c>
      <c r="G7" s="19">
        <v>19671370</v>
      </c>
      <c r="H7" s="19">
        <v>19671370</v>
      </c>
      <c r="I7" s="122">
        <f t="shared" si="0"/>
        <v>-2.3506842313659626</v>
      </c>
      <c r="J7" s="134">
        <f t="shared" si="1"/>
        <v>1.7403420771696654</v>
      </c>
      <c r="K7" s="135">
        <f t="shared" si="2"/>
        <v>0</v>
      </c>
    </row>
    <row r="8" spans="2:11" ht="12.75">
      <c r="B8" s="15">
        <v>110</v>
      </c>
      <c r="C8" s="78" t="s">
        <v>1219</v>
      </c>
      <c r="D8" s="18">
        <v>33059186</v>
      </c>
      <c r="E8" s="19">
        <v>32997581</v>
      </c>
      <c r="F8" s="19">
        <v>32308706</v>
      </c>
      <c r="G8" s="19">
        <v>49379305</v>
      </c>
      <c r="H8" s="19">
        <v>49379305</v>
      </c>
      <c r="I8" s="122">
        <f t="shared" si="0"/>
        <v>-2.2701103408898193</v>
      </c>
      <c r="J8" s="134">
        <f t="shared" si="1"/>
        <v>52.83591054374013</v>
      </c>
      <c r="K8" s="135">
        <f t="shared" si="2"/>
        <v>0</v>
      </c>
    </row>
    <row r="9" spans="2:11" ht="12.75">
      <c r="B9" s="15">
        <v>111</v>
      </c>
      <c r="C9" s="78" t="s">
        <v>440</v>
      </c>
      <c r="D9" s="18">
        <v>73415857</v>
      </c>
      <c r="E9" s="19">
        <v>68273775</v>
      </c>
      <c r="F9" s="19">
        <v>63766839</v>
      </c>
      <c r="G9" s="19">
        <v>68013096</v>
      </c>
      <c r="H9" s="19">
        <v>68013096</v>
      </c>
      <c r="I9" s="122">
        <f t="shared" si="0"/>
        <v>-13.142961744626913</v>
      </c>
      <c r="J9" s="134">
        <f t="shared" si="1"/>
        <v>6.659036368417137</v>
      </c>
      <c r="K9" s="135">
        <f t="shared" si="2"/>
        <v>0</v>
      </c>
    </row>
    <row r="10" spans="2:11" ht="12.75">
      <c r="B10" s="15">
        <v>112</v>
      </c>
      <c r="C10" s="78" t="s">
        <v>486</v>
      </c>
      <c r="D10" s="18">
        <v>43516349</v>
      </c>
      <c r="E10" s="19">
        <v>52544502</v>
      </c>
      <c r="F10" s="19">
        <v>51407333</v>
      </c>
      <c r="G10" s="19">
        <v>59059370</v>
      </c>
      <c r="H10" s="19">
        <v>59059370</v>
      </c>
      <c r="I10" s="122">
        <f t="shared" si="0"/>
        <v>18.133377871383473</v>
      </c>
      <c r="J10" s="134">
        <f t="shared" si="1"/>
        <v>14.885107928084885</v>
      </c>
      <c r="K10" s="135">
        <f t="shared" si="2"/>
        <v>0</v>
      </c>
    </row>
    <row r="11" spans="2:11" ht="24">
      <c r="B11" s="15">
        <v>113</v>
      </c>
      <c r="C11" s="78" t="s">
        <v>1220</v>
      </c>
      <c r="D11" s="18">
        <v>24435775</v>
      </c>
      <c r="E11" s="19">
        <v>26948063</v>
      </c>
      <c r="F11" s="19">
        <v>24902059</v>
      </c>
      <c r="G11" s="19">
        <v>241859783</v>
      </c>
      <c r="H11" s="19">
        <v>241859783</v>
      </c>
      <c r="I11" s="122">
        <f t="shared" si="0"/>
        <v>1.9082022158085854</v>
      </c>
      <c r="J11" s="134">
        <f t="shared" si="1"/>
        <v>871.2441168017472</v>
      </c>
      <c r="K11" s="135">
        <f t="shared" si="2"/>
        <v>0</v>
      </c>
    </row>
    <row r="12" spans="2:11" ht="12.75">
      <c r="B12" s="15">
        <v>200</v>
      </c>
      <c r="C12" s="78" t="s">
        <v>1185</v>
      </c>
      <c r="D12" s="18">
        <v>19627249</v>
      </c>
      <c r="E12" s="19">
        <v>19448297</v>
      </c>
      <c r="F12" s="19">
        <v>19038948</v>
      </c>
      <c r="G12" s="19">
        <v>19648605</v>
      </c>
      <c r="H12" s="19">
        <v>19648605</v>
      </c>
      <c r="I12" s="122">
        <f t="shared" si="0"/>
        <v>-2.9973686072867323</v>
      </c>
      <c r="J12" s="134">
        <f t="shared" si="1"/>
        <v>3.202156967916503</v>
      </c>
      <c r="K12" s="135">
        <f t="shared" si="2"/>
        <v>0</v>
      </c>
    </row>
    <row r="13" spans="2:11" ht="24">
      <c r="B13" s="15">
        <v>205</v>
      </c>
      <c r="C13" s="78" t="s">
        <v>220</v>
      </c>
      <c r="D13" s="18">
        <v>54177490</v>
      </c>
      <c r="E13" s="26"/>
      <c r="F13" s="26"/>
      <c r="G13" s="19"/>
      <c r="H13" s="19"/>
      <c r="I13" s="122">
        <f t="shared" si="0"/>
        <v>-100</v>
      </c>
      <c r="J13" s="134" t="e">
        <f t="shared" si="1"/>
        <v>#DIV/0!</v>
      </c>
      <c r="K13" s="135" t="e">
        <f t="shared" si="2"/>
        <v>#DIV/0!</v>
      </c>
    </row>
    <row r="14" spans="2:11" ht="15.75" customHeight="1">
      <c r="B14" s="15">
        <v>210</v>
      </c>
      <c r="C14" s="78" t="s">
        <v>602</v>
      </c>
      <c r="D14" s="18">
        <v>374460374</v>
      </c>
      <c r="E14" s="19">
        <v>580795916</v>
      </c>
      <c r="F14" s="19">
        <v>576582281</v>
      </c>
      <c r="G14" s="19">
        <v>821859493</v>
      </c>
      <c r="H14" s="19">
        <v>821859493</v>
      </c>
      <c r="I14" s="122">
        <f t="shared" si="0"/>
        <v>53.97684802825091</v>
      </c>
      <c r="J14" s="134">
        <f t="shared" si="1"/>
        <v>42.53984558363493</v>
      </c>
      <c r="K14" s="135">
        <f t="shared" si="2"/>
        <v>0</v>
      </c>
    </row>
    <row r="15" spans="2:11" ht="12.75">
      <c r="B15" s="15">
        <v>211</v>
      </c>
      <c r="C15" s="78" t="s">
        <v>1187</v>
      </c>
      <c r="D15" s="18">
        <v>420541385</v>
      </c>
      <c r="E15" s="19">
        <v>450262110</v>
      </c>
      <c r="F15" s="19">
        <v>448856029</v>
      </c>
      <c r="G15" s="19">
        <v>829935203</v>
      </c>
      <c r="H15" s="19">
        <v>658053228</v>
      </c>
      <c r="I15" s="122">
        <f t="shared" si="0"/>
        <v>6.73290311249628</v>
      </c>
      <c r="J15" s="134">
        <f t="shared" si="1"/>
        <v>46.60674815175536</v>
      </c>
      <c r="K15" s="135">
        <f t="shared" si="2"/>
        <v>-20.71028851152371</v>
      </c>
    </row>
    <row r="16" spans="2:11" ht="12.75">
      <c r="B16" s="15">
        <v>212</v>
      </c>
      <c r="C16" s="78" t="s">
        <v>1188</v>
      </c>
      <c r="D16" s="18">
        <v>116688336</v>
      </c>
      <c r="E16" s="19">
        <v>80833549</v>
      </c>
      <c r="F16" s="19">
        <v>69240479</v>
      </c>
      <c r="G16" s="19">
        <v>94968638</v>
      </c>
      <c r="H16" s="19">
        <v>94968638</v>
      </c>
      <c r="I16" s="122">
        <f t="shared" si="0"/>
        <v>-40.662039263290204</v>
      </c>
      <c r="J16" s="134">
        <f t="shared" si="1"/>
        <v>37.157684885455524</v>
      </c>
      <c r="K16" s="135">
        <f t="shared" si="2"/>
        <v>0</v>
      </c>
    </row>
    <row r="17" spans="2:11" ht="12.75">
      <c r="B17" s="15">
        <v>214</v>
      </c>
      <c r="C17" s="78" t="s">
        <v>603</v>
      </c>
      <c r="D17" s="18"/>
      <c r="E17" s="19"/>
      <c r="F17" s="19"/>
      <c r="G17" s="19">
        <v>73318259</v>
      </c>
      <c r="H17" s="19">
        <v>73318259</v>
      </c>
      <c r="I17" s="122" t="e">
        <f t="shared" si="0"/>
        <v>#DIV/0!</v>
      </c>
      <c r="J17" s="134" t="e">
        <f t="shared" si="1"/>
        <v>#DIV/0!</v>
      </c>
      <c r="K17" s="135">
        <f t="shared" si="2"/>
        <v>0</v>
      </c>
    </row>
    <row r="18" spans="2:11" ht="12.75">
      <c r="B18" s="15">
        <v>213</v>
      </c>
      <c r="C18" s="78" t="s">
        <v>221</v>
      </c>
      <c r="D18" s="18">
        <v>55653913</v>
      </c>
      <c r="E18" s="26"/>
      <c r="F18" s="26"/>
      <c r="G18" s="19"/>
      <c r="H18" s="19"/>
      <c r="I18" s="122">
        <f t="shared" si="0"/>
        <v>-100</v>
      </c>
      <c r="J18" s="134" t="e">
        <f t="shared" si="1"/>
        <v>#DIV/0!</v>
      </c>
      <c r="K18" s="135" t="e">
        <f t="shared" si="2"/>
        <v>#DIV/0!</v>
      </c>
    </row>
    <row r="19" spans="2:11" ht="12.75">
      <c r="B19" s="15">
        <v>300</v>
      </c>
      <c r="C19" s="78" t="s">
        <v>1186</v>
      </c>
      <c r="D19" s="18">
        <v>26317631</v>
      </c>
      <c r="E19" s="19">
        <v>56841131</v>
      </c>
      <c r="F19" s="19">
        <v>50695004</v>
      </c>
      <c r="G19" s="19">
        <v>25671038</v>
      </c>
      <c r="H19" s="19">
        <v>25671038</v>
      </c>
      <c r="I19" s="122">
        <f t="shared" si="0"/>
        <v>92.62753551032006</v>
      </c>
      <c r="J19" s="134">
        <f t="shared" si="1"/>
        <v>-49.36179904433975</v>
      </c>
      <c r="K19" s="135">
        <f t="shared" si="2"/>
        <v>0</v>
      </c>
    </row>
    <row r="20" spans="2:11" ht="12.75">
      <c r="B20" s="15">
        <v>310</v>
      </c>
      <c r="C20" s="78" t="s">
        <v>1189</v>
      </c>
      <c r="D20" s="18">
        <v>167552381</v>
      </c>
      <c r="E20" s="19">
        <v>25999183</v>
      </c>
      <c r="F20" s="19">
        <v>25439547</v>
      </c>
      <c r="G20" s="19">
        <v>277693575</v>
      </c>
      <c r="H20" s="19">
        <v>584393575</v>
      </c>
      <c r="I20" s="122">
        <f t="shared" si="0"/>
        <v>-84.81695882316349</v>
      </c>
      <c r="J20" s="134">
        <f t="shared" si="1"/>
        <v>2197.1854608889066</v>
      </c>
      <c r="K20" s="135">
        <f t="shared" si="2"/>
        <v>110.44547933815178</v>
      </c>
    </row>
    <row r="21" spans="2:11" ht="24">
      <c r="B21" s="15">
        <v>311</v>
      </c>
      <c r="C21" s="78" t="s">
        <v>604</v>
      </c>
      <c r="D21" s="18">
        <v>237369091</v>
      </c>
      <c r="E21" s="19">
        <v>176870367</v>
      </c>
      <c r="F21" s="19">
        <v>164309581</v>
      </c>
      <c r="G21" s="19">
        <v>565175371</v>
      </c>
      <c r="H21" s="19">
        <v>715175371</v>
      </c>
      <c r="I21" s="122">
        <f t="shared" si="0"/>
        <v>-30.778864127680382</v>
      </c>
      <c r="J21" s="134">
        <f t="shared" si="1"/>
        <v>335.2609060575719</v>
      </c>
      <c r="K21" s="135">
        <f t="shared" si="2"/>
        <v>26.540434650327317</v>
      </c>
    </row>
    <row r="22" spans="2:11" ht="26.25" customHeight="1">
      <c r="B22" s="15">
        <v>312</v>
      </c>
      <c r="C22" s="78" t="s">
        <v>605</v>
      </c>
      <c r="D22" s="18">
        <v>169390907</v>
      </c>
      <c r="E22" s="19">
        <v>170177956</v>
      </c>
      <c r="F22" s="19">
        <v>147257805</v>
      </c>
      <c r="G22" s="19">
        <v>325994878</v>
      </c>
      <c r="H22" s="19">
        <v>440594878</v>
      </c>
      <c r="I22" s="122">
        <f t="shared" si="0"/>
        <v>-13.06628696427017</v>
      </c>
      <c r="J22" s="134">
        <f t="shared" si="1"/>
        <v>199.19967773524806</v>
      </c>
      <c r="K22" s="135">
        <f t="shared" si="2"/>
        <v>35.153926559545525</v>
      </c>
    </row>
    <row r="23" spans="2:11" ht="24">
      <c r="B23" s="15">
        <v>313</v>
      </c>
      <c r="C23" s="78" t="s">
        <v>1190</v>
      </c>
      <c r="D23" s="18">
        <v>158117570</v>
      </c>
      <c r="E23" s="19">
        <v>154684298</v>
      </c>
      <c r="F23" s="19">
        <v>139912325</v>
      </c>
      <c r="G23" s="19">
        <v>202299812</v>
      </c>
      <c r="H23" s="19">
        <v>202299812</v>
      </c>
      <c r="I23" s="122">
        <f t="shared" si="0"/>
        <v>-11.5137394281989</v>
      </c>
      <c r="J23" s="134">
        <f t="shared" si="1"/>
        <v>44.59041546196878</v>
      </c>
      <c r="K23" s="135">
        <f t="shared" si="2"/>
        <v>0</v>
      </c>
    </row>
    <row r="24" spans="2:11" ht="12.75">
      <c r="B24" s="15">
        <v>400</v>
      </c>
      <c r="C24" s="78" t="s">
        <v>1184</v>
      </c>
      <c r="D24" s="18">
        <v>28046593</v>
      </c>
      <c r="E24" s="19">
        <v>169978241</v>
      </c>
      <c r="F24" s="19">
        <v>163679435</v>
      </c>
      <c r="G24" s="19">
        <v>32397059</v>
      </c>
      <c r="H24" s="19">
        <v>32397059</v>
      </c>
      <c r="I24" s="122">
        <f t="shared" si="0"/>
        <v>483.59828232969335</v>
      </c>
      <c r="J24" s="134">
        <f t="shared" si="1"/>
        <v>-80.20700706842005</v>
      </c>
      <c r="K24" s="135">
        <f t="shared" si="2"/>
        <v>0</v>
      </c>
    </row>
    <row r="25" spans="2:11" ht="24">
      <c r="B25" s="15">
        <v>410</v>
      </c>
      <c r="C25" s="78" t="s">
        <v>1191</v>
      </c>
      <c r="D25" s="18">
        <v>37983111</v>
      </c>
      <c r="E25" s="19">
        <v>27676569</v>
      </c>
      <c r="F25" s="19">
        <v>27131106</v>
      </c>
      <c r="G25" s="19"/>
      <c r="H25" s="19"/>
      <c r="I25" s="122">
        <f t="shared" si="0"/>
        <v>-28.570606025399027</v>
      </c>
      <c r="J25" s="134">
        <f t="shared" si="1"/>
        <v>-100</v>
      </c>
      <c r="K25" s="135" t="e">
        <f t="shared" si="2"/>
        <v>#DIV/0!</v>
      </c>
    </row>
    <row r="26" spans="2:11" ht="24">
      <c r="B26" s="15">
        <v>411</v>
      </c>
      <c r="C26" s="78" t="s">
        <v>1192</v>
      </c>
      <c r="D26" s="18">
        <v>77809981</v>
      </c>
      <c r="E26" s="19">
        <v>81837006</v>
      </c>
      <c r="F26" s="19">
        <v>77832502</v>
      </c>
      <c r="G26" s="19">
        <v>63434699</v>
      </c>
      <c r="H26" s="19">
        <v>63434699</v>
      </c>
      <c r="I26" s="122">
        <f t="shared" si="0"/>
        <v>0.028943587584229213</v>
      </c>
      <c r="J26" s="134">
        <f t="shared" si="1"/>
        <v>-18.498445546566135</v>
      </c>
      <c r="K26" s="135">
        <f t="shared" si="2"/>
        <v>0</v>
      </c>
    </row>
    <row r="27" spans="2:11" ht="12.75">
      <c r="B27" s="15">
        <v>414</v>
      </c>
      <c r="C27" s="78" t="s">
        <v>222</v>
      </c>
      <c r="D27" s="18">
        <v>17998728</v>
      </c>
      <c r="E27" s="19">
        <v>18154093</v>
      </c>
      <c r="F27" s="19">
        <v>17379844</v>
      </c>
      <c r="G27" s="19">
        <v>93261514</v>
      </c>
      <c r="H27" s="19">
        <v>93261514</v>
      </c>
      <c r="I27" s="122">
        <f t="shared" si="0"/>
        <v>-3.4384874308895585</v>
      </c>
      <c r="J27" s="134">
        <f t="shared" si="1"/>
        <v>436.60731362145714</v>
      </c>
      <c r="K27" s="135">
        <f t="shared" si="2"/>
        <v>0</v>
      </c>
    </row>
    <row r="28" spans="2:11" ht="24">
      <c r="B28" s="15">
        <v>500</v>
      </c>
      <c r="C28" s="78" t="s">
        <v>1193</v>
      </c>
      <c r="D28" s="18">
        <v>20566927</v>
      </c>
      <c r="E28" s="19">
        <v>28350667</v>
      </c>
      <c r="F28" s="19">
        <v>26359226</v>
      </c>
      <c r="G28" s="19">
        <v>22143683</v>
      </c>
      <c r="H28" s="19">
        <v>22143683</v>
      </c>
      <c r="I28" s="122">
        <f t="shared" si="0"/>
        <v>28.16317187297841</v>
      </c>
      <c r="J28" s="134">
        <f t="shared" si="1"/>
        <v>-15.992666097251874</v>
      </c>
      <c r="K28" s="135">
        <f t="shared" si="2"/>
        <v>0</v>
      </c>
    </row>
    <row r="29" spans="2:11" ht="12.75">
      <c r="B29" s="15">
        <v>510</v>
      </c>
      <c r="C29" s="78" t="s">
        <v>606</v>
      </c>
      <c r="D29" s="18">
        <v>470506183</v>
      </c>
      <c r="E29" s="19">
        <v>471359875</v>
      </c>
      <c r="F29" s="19">
        <v>521179604</v>
      </c>
      <c r="G29" s="19">
        <v>1084851537</v>
      </c>
      <c r="H29" s="19">
        <v>1408551537</v>
      </c>
      <c r="I29" s="122">
        <f t="shared" si="0"/>
        <v>10.769979828299082</v>
      </c>
      <c r="J29" s="134">
        <f t="shared" si="1"/>
        <v>170.26221406008818</v>
      </c>
      <c r="K29" s="135">
        <f t="shared" si="2"/>
        <v>29.838184208610286</v>
      </c>
    </row>
    <row r="30" spans="2:11" ht="12.75">
      <c r="B30" s="15">
        <v>511</v>
      </c>
      <c r="C30" s="78" t="s">
        <v>607</v>
      </c>
      <c r="D30" s="18">
        <v>112569961</v>
      </c>
      <c r="E30" s="19">
        <v>121139905</v>
      </c>
      <c r="F30" s="19">
        <v>111906718</v>
      </c>
      <c r="G30" s="19">
        <v>243107600</v>
      </c>
      <c r="H30" s="19">
        <v>243107600</v>
      </c>
      <c r="I30" s="122">
        <f t="shared" si="0"/>
        <v>-0.589182934868393</v>
      </c>
      <c r="J30" s="134">
        <f t="shared" si="1"/>
        <v>117.24129198391826</v>
      </c>
      <c r="K30" s="135">
        <f t="shared" si="2"/>
        <v>0</v>
      </c>
    </row>
    <row r="31" spans="2:11" ht="12.75">
      <c r="B31" s="15">
        <v>512</v>
      </c>
      <c r="C31" s="78" t="s">
        <v>608</v>
      </c>
      <c r="D31" s="18">
        <v>42518979</v>
      </c>
      <c r="E31" s="19">
        <v>29087107</v>
      </c>
      <c r="F31" s="19">
        <v>27621158</v>
      </c>
      <c r="G31" s="19"/>
      <c r="H31" s="19">
        <v>29871597</v>
      </c>
      <c r="I31" s="122">
        <f t="shared" si="0"/>
        <v>-35.03804971422291</v>
      </c>
      <c r="J31" s="134">
        <f t="shared" si="1"/>
        <v>8.147518652186857</v>
      </c>
      <c r="K31" s="135" t="e">
        <f t="shared" si="2"/>
        <v>#DIV/0!</v>
      </c>
    </row>
    <row r="32" spans="2:11" ht="24">
      <c r="B32" s="15">
        <v>512</v>
      </c>
      <c r="C32" s="78" t="s">
        <v>1194</v>
      </c>
      <c r="D32" s="18"/>
      <c r="E32" s="19"/>
      <c r="F32" s="19"/>
      <c r="G32" s="19">
        <v>29871597</v>
      </c>
      <c r="H32" s="19"/>
      <c r="I32" s="122" t="e">
        <f t="shared" si="0"/>
        <v>#DIV/0!</v>
      </c>
      <c r="J32" s="134" t="e">
        <f t="shared" si="1"/>
        <v>#DIV/0!</v>
      </c>
      <c r="K32" s="135">
        <f t="shared" si="2"/>
        <v>-100</v>
      </c>
    </row>
    <row r="33" spans="2:11" ht="24">
      <c r="B33" s="15">
        <v>600</v>
      </c>
      <c r="C33" s="78" t="s">
        <v>1196</v>
      </c>
      <c r="D33" s="18">
        <v>13548543</v>
      </c>
      <c r="E33" s="19">
        <v>14248349</v>
      </c>
      <c r="F33" s="19">
        <v>13935887</v>
      </c>
      <c r="G33" s="19">
        <v>14713853</v>
      </c>
      <c r="H33" s="19">
        <v>14713853</v>
      </c>
      <c r="I33" s="122">
        <f t="shared" si="0"/>
        <v>2.8589347208773708</v>
      </c>
      <c r="J33" s="134">
        <f t="shared" si="1"/>
        <v>5.582464898000383</v>
      </c>
      <c r="K33" s="135">
        <f t="shared" si="2"/>
        <v>0</v>
      </c>
    </row>
    <row r="34" spans="2:11" ht="12.75">
      <c r="B34" s="15">
        <v>610</v>
      </c>
      <c r="C34" s="78" t="s">
        <v>1195</v>
      </c>
      <c r="D34" s="18">
        <v>31430277</v>
      </c>
      <c r="E34" s="19">
        <v>30829023</v>
      </c>
      <c r="F34" s="19">
        <v>29247815</v>
      </c>
      <c r="G34" s="19">
        <v>37101009</v>
      </c>
      <c r="H34" s="19">
        <v>37101009</v>
      </c>
      <c r="I34" s="122">
        <f t="shared" si="0"/>
        <v>-6.943820444216897</v>
      </c>
      <c r="J34" s="134">
        <f t="shared" si="1"/>
        <v>26.850532253435013</v>
      </c>
      <c r="K34" s="135">
        <f t="shared" si="2"/>
        <v>0</v>
      </c>
    </row>
    <row r="35" spans="2:11" ht="12.75">
      <c r="B35" s="15">
        <v>611</v>
      </c>
      <c r="C35" s="78" t="s">
        <v>1197</v>
      </c>
      <c r="D35" s="18">
        <v>15430069</v>
      </c>
      <c r="E35" s="19">
        <v>15473272</v>
      </c>
      <c r="F35" s="19">
        <v>15122412</v>
      </c>
      <c r="G35" s="19">
        <v>15608498</v>
      </c>
      <c r="H35" s="19">
        <v>15608498</v>
      </c>
      <c r="I35" s="122">
        <f t="shared" si="0"/>
        <v>-1.993879612592786</v>
      </c>
      <c r="J35" s="134">
        <f t="shared" si="1"/>
        <v>3.214341733316095</v>
      </c>
      <c r="K35" s="135">
        <f t="shared" si="2"/>
        <v>0</v>
      </c>
    </row>
    <row r="36" spans="2:11" ht="12.75">
      <c r="B36" s="15">
        <v>621</v>
      </c>
      <c r="C36" s="78" t="s">
        <v>1198</v>
      </c>
      <c r="D36" s="18">
        <v>238020565</v>
      </c>
      <c r="E36" s="19">
        <v>176161641</v>
      </c>
      <c r="F36" s="19">
        <v>287396133</v>
      </c>
      <c r="G36" s="19">
        <v>206926606</v>
      </c>
      <c r="H36" s="19">
        <v>504626606</v>
      </c>
      <c r="I36" s="122">
        <f t="shared" si="0"/>
        <v>20.744244515174557</v>
      </c>
      <c r="J36" s="134">
        <f t="shared" si="1"/>
        <v>75.58573274192246</v>
      </c>
      <c r="K36" s="135">
        <f t="shared" si="2"/>
        <v>143.86743481406157</v>
      </c>
    </row>
    <row r="37" spans="2:11" ht="12.75">
      <c r="B37" s="15">
        <v>622</v>
      </c>
      <c r="C37" s="78" t="s">
        <v>223</v>
      </c>
      <c r="D37" s="18">
        <v>825004723</v>
      </c>
      <c r="E37" s="19">
        <v>681057672</v>
      </c>
      <c r="F37" s="19">
        <v>963450752</v>
      </c>
      <c r="G37" s="19">
        <v>535956146</v>
      </c>
      <c r="H37" s="19">
        <v>1125456146</v>
      </c>
      <c r="I37" s="122">
        <f t="shared" si="0"/>
        <v>16.781240778424</v>
      </c>
      <c r="J37" s="134">
        <f t="shared" si="1"/>
        <v>16.815119367928013</v>
      </c>
      <c r="K37" s="135">
        <f t="shared" si="2"/>
        <v>109.99034238148285</v>
      </c>
    </row>
    <row r="38" spans="2:11" ht="12.75">
      <c r="B38" s="15">
        <v>623</v>
      </c>
      <c r="C38" s="78" t="s">
        <v>224</v>
      </c>
      <c r="D38" s="18">
        <v>350081990</v>
      </c>
      <c r="E38" s="19">
        <v>395369898</v>
      </c>
      <c r="F38" s="19">
        <v>705357474</v>
      </c>
      <c r="G38" s="19">
        <v>559055791</v>
      </c>
      <c r="H38" s="19">
        <v>1033055791</v>
      </c>
      <c r="I38" s="122">
        <f t="shared" si="0"/>
        <v>101.4835079062479</v>
      </c>
      <c r="J38" s="134">
        <f t="shared" si="1"/>
        <v>46.45847376390031</v>
      </c>
      <c r="K38" s="135">
        <f t="shared" si="2"/>
        <v>84.78581344308085</v>
      </c>
    </row>
    <row r="39" spans="2:11" ht="12.75">
      <c r="B39" s="15">
        <v>624</v>
      </c>
      <c r="C39" s="78" t="s">
        <v>225</v>
      </c>
      <c r="D39" s="18">
        <v>725580225</v>
      </c>
      <c r="E39" s="19">
        <v>829294223</v>
      </c>
      <c r="F39" s="19">
        <v>1029818367</v>
      </c>
      <c r="G39" s="19">
        <v>746737987</v>
      </c>
      <c r="H39" s="19">
        <v>1137637987</v>
      </c>
      <c r="I39" s="122">
        <f t="shared" si="0"/>
        <v>41.93032438280688</v>
      </c>
      <c r="J39" s="134">
        <f t="shared" si="1"/>
        <v>10.46977053964313</v>
      </c>
      <c r="K39" s="135">
        <f t="shared" si="2"/>
        <v>52.34767840999095</v>
      </c>
    </row>
    <row r="40" spans="2:11" ht="12.75">
      <c r="B40" s="15">
        <v>625</v>
      </c>
      <c r="C40" s="78" t="s">
        <v>226</v>
      </c>
      <c r="D40" s="18">
        <v>740251761</v>
      </c>
      <c r="E40" s="19">
        <v>832020077</v>
      </c>
      <c r="F40" s="19">
        <v>1080114525</v>
      </c>
      <c r="G40" s="19">
        <v>764764610</v>
      </c>
      <c r="H40" s="19">
        <v>1259164610</v>
      </c>
      <c r="I40" s="122">
        <f t="shared" si="0"/>
        <v>45.91178054624041</v>
      </c>
      <c r="J40" s="134">
        <f t="shared" si="1"/>
        <v>16.57695372627268</v>
      </c>
      <c r="K40" s="135">
        <f t="shared" si="2"/>
        <v>64.64734292555718</v>
      </c>
    </row>
    <row r="41" spans="2:11" ht="12.75">
      <c r="B41" s="15">
        <v>626</v>
      </c>
      <c r="C41" s="78" t="s">
        <v>227</v>
      </c>
      <c r="D41" s="18">
        <v>339402655</v>
      </c>
      <c r="E41" s="19">
        <v>136602335</v>
      </c>
      <c r="F41" s="19">
        <v>304342200</v>
      </c>
      <c r="G41" s="19">
        <v>276235018</v>
      </c>
      <c r="H41" s="19">
        <v>694635018</v>
      </c>
      <c r="I41" s="122">
        <f t="shared" si="0"/>
        <v>-10.330047359234706</v>
      </c>
      <c r="J41" s="134">
        <f t="shared" si="1"/>
        <v>128.24143940603702</v>
      </c>
      <c r="K41" s="135">
        <f t="shared" si="2"/>
        <v>151.46522806170796</v>
      </c>
    </row>
    <row r="42" spans="2:11" ht="12.75">
      <c r="B42" s="15">
        <v>627</v>
      </c>
      <c r="C42" s="78" t="s">
        <v>228</v>
      </c>
      <c r="D42" s="18">
        <v>1121544710</v>
      </c>
      <c r="E42" s="19">
        <v>823432213</v>
      </c>
      <c r="F42" s="19">
        <v>1476821360</v>
      </c>
      <c r="G42" s="19">
        <v>801564312</v>
      </c>
      <c r="H42" s="19">
        <v>1873164312</v>
      </c>
      <c r="I42" s="122">
        <f t="shared" si="0"/>
        <v>31.677439769654846</v>
      </c>
      <c r="J42" s="134">
        <f t="shared" si="1"/>
        <v>26.837569034077347</v>
      </c>
      <c r="K42" s="135">
        <f t="shared" si="2"/>
        <v>133.68858667450257</v>
      </c>
    </row>
    <row r="43" spans="2:11" ht="12.75">
      <c r="B43" s="15">
        <v>628</v>
      </c>
      <c r="C43" s="78" t="s">
        <v>229</v>
      </c>
      <c r="D43" s="18">
        <v>810617848</v>
      </c>
      <c r="E43" s="19">
        <v>377836609</v>
      </c>
      <c r="F43" s="19">
        <v>860868769</v>
      </c>
      <c r="G43" s="19">
        <v>596203700</v>
      </c>
      <c r="H43" s="19">
        <v>1869003700</v>
      </c>
      <c r="I43" s="122">
        <f t="shared" si="0"/>
        <v>6.1990888954618795</v>
      </c>
      <c r="J43" s="134">
        <f t="shared" si="1"/>
        <v>117.10669120579982</v>
      </c>
      <c r="K43" s="135">
        <f t="shared" si="2"/>
        <v>213.48408270529012</v>
      </c>
    </row>
    <row r="44" spans="2:11" ht="12.75">
      <c r="B44" s="15">
        <v>630</v>
      </c>
      <c r="C44" s="78" t="s">
        <v>230</v>
      </c>
      <c r="D44" s="18">
        <v>1164895350</v>
      </c>
      <c r="E44" s="19">
        <v>989979107</v>
      </c>
      <c r="F44" s="19">
        <v>1376140957</v>
      </c>
      <c r="G44" s="19">
        <v>684988650</v>
      </c>
      <c r="H44" s="19">
        <v>1580888650</v>
      </c>
      <c r="I44" s="122">
        <f t="shared" si="0"/>
        <v>18.134299102490203</v>
      </c>
      <c r="J44" s="134">
        <f t="shared" si="1"/>
        <v>14.878395411350297</v>
      </c>
      <c r="K44" s="135">
        <f t="shared" si="2"/>
        <v>130.79048828035326</v>
      </c>
    </row>
    <row r="45" spans="2:11" ht="12.75">
      <c r="B45" s="15">
        <v>631</v>
      </c>
      <c r="C45" s="78" t="s">
        <v>231</v>
      </c>
      <c r="D45" s="18">
        <v>1026385410</v>
      </c>
      <c r="E45" s="19">
        <v>586732691</v>
      </c>
      <c r="F45" s="19">
        <v>974087258</v>
      </c>
      <c r="G45" s="19">
        <v>753154311</v>
      </c>
      <c r="H45" s="19">
        <v>1451354311</v>
      </c>
      <c r="I45" s="122">
        <f t="shared" si="0"/>
        <v>-5.095371727858056</v>
      </c>
      <c r="J45" s="134">
        <f t="shared" si="1"/>
        <v>48.996334679495426</v>
      </c>
      <c r="K45" s="135">
        <f t="shared" si="2"/>
        <v>92.70344600072269</v>
      </c>
    </row>
    <row r="46" spans="2:11" ht="12.75">
      <c r="B46" s="15">
        <v>632</v>
      </c>
      <c r="C46" s="78" t="s">
        <v>232</v>
      </c>
      <c r="D46" s="18">
        <v>1355180483</v>
      </c>
      <c r="E46" s="19">
        <v>570321400</v>
      </c>
      <c r="F46" s="19">
        <v>1163709403</v>
      </c>
      <c r="G46" s="19">
        <v>725219912</v>
      </c>
      <c r="H46" s="19">
        <v>1658019912</v>
      </c>
      <c r="I46" s="122">
        <f t="shared" si="0"/>
        <v>-14.128825082850604</v>
      </c>
      <c r="J46" s="134">
        <f t="shared" si="1"/>
        <v>42.4771431532379</v>
      </c>
      <c r="K46" s="135">
        <f t="shared" si="2"/>
        <v>128.62305413368188</v>
      </c>
    </row>
    <row r="47" spans="2:11" ht="12.75">
      <c r="B47" s="15">
        <v>633</v>
      </c>
      <c r="C47" s="78" t="s">
        <v>233</v>
      </c>
      <c r="D47" s="18">
        <v>968733555</v>
      </c>
      <c r="E47" s="19">
        <v>821800114</v>
      </c>
      <c r="F47" s="19">
        <v>1252847793</v>
      </c>
      <c r="G47" s="19">
        <v>692994737</v>
      </c>
      <c r="H47" s="19">
        <v>1407294737</v>
      </c>
      <c r="I47" s="122">
        <f t="shared" si="0"/>
        <v>29.32841920604268</v>
      </c>
      <c r="J47" s="134">
        <f t="shared" si="1"/>
        <v>12.327670197683771</v>
      </c>
      <c r="K47" s="135">
        <f t="shared" si="2"/>
        <v>103.07437587365112</v>
      </c>
    </row>
    <row r="48" spans="2:11" ht="12.75">
      <c r="B48" s="15">
        <v>634</v>
      </c>
      <c r="C48" s="78" t="s">
        <v>234</v>
      </c>
      <c r="D48" s="18">
        <v>855787957</v>
      </c>
      <c r="E48" s="19">
        <v>956240468</v>
      </c>
      <c r="F48" s="19">
        <v>1656437369</v>
      </c>
      <c r="G48" s="19">
        <v>935301343</v>
      </c>
      <c r="H48" s="19">
        <v>1818321343</v>
      </c>
      <c r="I48" s="122">
        <f t="shared" si="0"/>
        <v>93.55698516799764</v>
      </c>
      <c r="J48" s="134">
        <f t="shared" si="1"/>
        <v>9.773021125316085</v>
      </c>
      <c r="K48" s="135">
        <f t="shared" si="2"/>
        <v>94.41021405654071</v>
      </c>
    </row>
    <row r="49" spans="2:11" ht="12.75">
      <c r="B49" s="15">
        <v>635</v>
      </c>
      <c r="C49" s="78" t="s">
        <v>1199</v>
      </c>
      <c r="D49" s="18">
        <v>1574784743</v>
      </c>
      <c r="E49" s="19">
        <v>876364965</v>
      </c>
      <c r="F49" s="19">
        <v>1604098917</v>
      </c>
      <c r="G49" s="19">
        <v>738221170</v>
      </c>
      <c r="H49" s="19">
        <v>1964121170</v>
      </c>
      <c r="I49" s="122">
        <f t="shared" si="0"/>
        <v>1.8614718062454516</v>
      </c>
      <c r="J49" s="134">
        <f t="shared" si="1"/>
        <v>22.443893527047365</v>
      </c>
      <c r="K49" s="135">
        <f t="shared" si="2"/>
        <v>166.06134446130824</v>
      </c>
    </row>
    <row r="50" spans="2:11" ht="12.75">
      <c r="B50" s="15">
        <v>636</v>
      </c>
      <c r="C50" s="78" t="s">
        <v>1200</v>
      </c>
      <c r="D50" s="18">
        <v>456422092</v>
      </c>
      <c r="E50" s="19">
        <v>529842527</v>
      </c>
      <c r="F50" s="19">
        <v>991397753</v>
      </c>
      <c r="G50" s="19">
        <v>774793226</v>
      </c>
      <c r="H50" s="19">
        <v>1309293226</v>
      </c>
      <c r="I50" s="122">
        <f t="shared" si="0"/>
        <v>117.21072892326166</v>
      </c>
      <c r="J50" s="134">
        <f t="shared" si="1"/>
        <v>32.06538163295596</v>
      </c>
      <c r="K50" s="135">
        <f t="shared" si="2"/>
        <v>68.98614779577332</v>
      </c>
    </row>
    <row r="51" spans="2:11" ht="12.75">
      <c r="B51" s="15">
        <v>637</v>
      </c>
      <c r="C51" s="78" t="s">
        <v>235</v>
      </c>
      <c r="D51" s="18">
        <v>218336309</v>
      </c>
      <c r="E51" s="19">
        <v>389435233</v>
      </c>
      <c r="F51" s="19">
        <v>545464322</v>
      </c>
      <c r="G51" s="19">
        <v>270127719</v>
      </c>
      <c r="H51" s="19">
        <v>741127719</v>
      </c>
      <c r="I51" s="122">
        <f t="shared" si="0"/>
        <v>149.82758227354665</v>
      </c>
      <c r="J51" s="134">
        <f t="shared" si="1"/>
        <v>35.87097984384759</v>
      </c>
      <c r="K51" s="135">
        <f t="shared" si="2"/>
        <v>174.36196542273396</v>
      </c>
    </row>
    <row r="52" spans="2:11" ht="12.75">
      <c r="B52" s="15">
        <v>638</v>
      </c>
      <c r="C52" s="78" t="s">
        <v>236</v>
      </c>
      <c r="D52" s="18">
        <v>378257458</v>
      </c>
      <c r="E52" s="19">
        <v>274769372</v>
      </c>
      <c r="F52" s="19">
        <v>534698389</v>
      </c>
      <c r="G52" s="19">
        <v>263868633</v>
      </c>
      <c r="H52" s="19">
        <v>716168633</v>
      </c>
      <c r="I52" s="122">
        <f t="shared" si="0"/>
        <v>41.358320289880446</v>
      </c>
      <c r="J52" s="134">
        <f t="shared" si="1"/>
        <v>33.93880507838971</v>
      </c>
      <c r="K52" s="135">
        <f t="shared" si="2"/>
        <v>171.41105210485551</v>
      </c>
    </row>
    <row r="53" spans="2:11" ht="12.75">
      <c r="B53" s="15">
        <v>639</v>
      </c>
      <c r="C53" s="78" t="s">
        <v>1201</v>
      </c>
      <c r="D53" s="18">
        <v>770910117</v>
      </c>
      <c r="E53" s="19">
        <v>1102389776</v>
      </c>
      <c r="F53" s="19">
        <v>1442140469</v>
      </c>
      <c r="G53" s="19">
        <v>758233953</v>
      </c>
      <c r="H53" s="19">
        <v>1725133953</v>
      </c>
      <c r="I53" s="122">
        <f t="shared" si="0"/>
        <v>87.06985901444591</v>
      </c>
      <c r="J53" s="134">
        <f t="shared" si="1"/>
        <v>19.623156695424516</v>
      </c>
      <c r="K53" s="135">
        <f t="shared" si="2"/>
        <v>127.52000832650658</v>
      </c>
    </row>
    <row r="54" spans="2:11" ht="12.75">
      <c r="B54" s="15">
        <v>640</v>
      </c>
      <c r="C54" s="78" t="s">
        <v>237</v>
      </c>
      <c r="D54" s="18">
        <v>1758128690</v>
      </c>
      <c r="E54" s="19">
        <v>1000089441</v>
      </c>
      <c r="F54" s="19">
        <v>1833258800</v>
      </c>
      <c r="G54" s="19">
        <v>952129564</v>
      </c>
      <c r="H54" s="19">
        <v>2237529564</v>
      </c>
      <c r="I54" s="122">
        <f t="shared" si="0"/>
        <v>4.273299811744735</v>
      </c>
      <c r="J54" s="134">
        <f t="shared" si="1"/>
        <v>22.052029097037472</v>
      </c>
      <c r="K54" s="135">
        <f t="shared" si="2"/>
        <v>135.0026349985284</v>
      </c>
    </row>
    <row r="55" spans="2:11" ht="12.75">
      <c r="B55" s="15">
        <v>641</v>
      </c>
      <c r="C55" s="78" t="s">
        <v>238</v>
      </c>
      <c r="D55" s="18">
        <v>1315614267</v>
      </c>
      <c r="E55" s="19">
        <v>718583784</v>
      </c>
      <c r="F55" s="19">
        <v>1229407849</v>
      </c>
      <c r="G55" s="19">
        <v>393063286</v>
      </c>
      <c r="H55" s="19">
        <v>1311663286</v>
      </c>
      <c r="I55" s="122">
        <f t="shared" si="0"/>
        <v>-6.552560287794451</v>
      </c>
      <c r="J55" s="134">
        <f t="shared" si="1"/>
        <v>6.690654941475005</v>
      </c>
      <c r="K55" s="135">
        <f t="shared" si="2"/>
        <v>233.70282412995448</v>
      </c>
    </row>
    <row r="56" spans="2:11" ht="12.75">
      <c r="B56" s="15">
        <v>642</v>
      </c>
      <c r="C56" s="78" t="s">
        <v>1202</v>
      </c>
      <c r="D56" s="18">
        <v>600714394</v>
      </c>
      <c r="E56" s="19">
        <v>383410782</v>
      </c>
      <c r="F56" s="19">
        <v>563674785</v>
      </c>
      <c r="G56" s="19">
        <v>585424704</v>
      </c>
      <c r="H56" s="19">
        <v>1021524704</v>
      </c>
      <c r="I56" s="122">
        <f t="shared" si="0"/>
        <v>-6.16592666497684</v>
      </c>
      <c r="J56" s="134">
        <f t="shared" si="1"/>
        <v>81.22590032122868</v>
      </c>
      <c r="K56" s="135">
        <f t="shared" si="2"/>
        <v>74.49292744571298</v>
      </c>
    </row>
    <row r="57" spans="2:11" ht="12.75">
      <c r="B57" s="15">
        <v>643</v>
      </c>
      <c r="C57" s="78" t="s">
        <v>239</v>
      </c>
      <c r="D57" s="18">
        <v>846186812</v>
      </c>
      <c r="E57" s="19">
        <v>654265846</v>
      </c>
      <c r="F57" s="19">
        <v>827558493</v>
      </c>
      <c r="G57" s="19">
        <v>518190151</v>
      </c>
      <c r="H57" s="19">
        <v>1076990151</v>
      </c>
      <c r="I57" s="122">
        <f t="shared" si="0"/>
        <v>-2.201442841678325</v>
      </c>
      <c r="J57" s="134">
        <f t="shared" si="1"/>
        <v>30.140668014387707</v>
      </c>
      <c r="K57" s="135">
        <f t="shared" si="2"/>
        <v>107.83686237988728</v>
      </c>
    </row>
    <row r="58" spans="2:11" ht="12.75">
      <c r="B58" s="15">
        <v>644</v>
      </c>
      <c r="C58" s="78" t="s">
        <v>1203</v>
      </c>
      <c r="D58" s="18">
        <v>872693983</v>
      </c>
      <c r="E58" s="19">
        <v>684360570</v>
      </c>
      <c r="F58" s="19">
        <v>1127228792</v>
      </c>
      <c r="G58" s="19">
        <v>834151414</v>
      </c>
      <c r="H58" s="19">
        <v>1419651414</v>
      </c>
      <c r="I58" s="122">
        <f t="shared" si="0"/>
        <v>29.166559407801017</v>
      </c>
      <c r="J58" s="134">
        <f t="shared" si="1"/>
        <v>25.941727542388747</v>
      </c>
      <c r="K58" s="135">
        <f t="shared" si="2"/>
        <v>70.19109362799689</v>
      </c>
    </row>
    <row r="59" spans="2:11" ht="12.75">
      <c r="B59" s="15">
        <v>645</v>
      </c>
      <c r="C59" s="78" t="s">
        <v>240</v>
      </c>
      <c r="D59" s="18">
        <v>1317881509</v>
      </c>
      <c r="E59" s="19">
        <v>346475398</v>
      </c>
      <c r="F59" s="19">
        <v>809373936</v>
      </c>
      <c r="G59" s="19">
        <v>716368459</v>
      </c>
      <c r="H59" s="19">
        <v>1303068459</v>
      </c>
      <c r="I59" s="122">
        <f t="shared" si="0"/>
        <v>-38.585227088120554</v>
      </c>
      <c r="J59" s="134">
        <f t="shared" si="1"/>
        <v>60.997086889143404</v>
      </c>
      <c r="K59" s="135">
        <f t="shared" si="2"/>
        <v>81.89919483878339</v>
      </c>
    </row>
    <row r="60" spans="2:11" ht="12.75">
      <c r="B60" s="15">
        <v>646</v>
      </c>
      <c r="C60" s="78" t="s">
        <v>241</v>
      </c>
      <c r="D60" s="18">
        <v>836001152</v>
      </c>
      <c r="E60" s="19">
        <v>437903022</v>
      </c>
      <c r="F60" s="19">
        <v>1012812570</v>
      </c>
      <c r="G60" s="19">
        <v>652926066</v>
      </c>
      <c r="H60" s="19">
        <v>1455126066</v>
      </c>
      <c r="I60" s="122">
        <f t="shared" si="0"/>
        <v>21.14966200429351</v>
      </c>
      <c r="J60" s="134">
        <f t="shared" si="1"/>
        <v>43.67180158516397</v>
      </c>
      <c r="K60" s="135">
        <f t="shared" si="2"/>
        <v>122.86230275879353</v>
      </c>
    </row>
    <row r="61" spans="2:11" ht="12.75">
      <c r="B61" s="15">
        <v>647</v>
      </c>
      <c r="C61" s="78" t="s">
        <v>242</v>
      </c>
      <c r="D61" s="18">
        <v>794979664</v>
      </c>
      <c r="E61" s="19">
        <v>607950168</v>
      </c>
      <c r="F61" s="19">
        <v>936246697</v>
      </c>
      <c r="G61" s="19">
        <v>624337378</v>
      </c>
      <c r="H61" s="19">
        <v>1347637378</v>
      </c>
      <c r="I61" s="122">
        <f t="shared" si="0"/>
        <v>17.769892664826713</v>
      </c>
      <c r="J61" s="134">
        <f t="shared" si="1"/>
        <v>43.94041467042955</v>
      </c>
      <c r="K61" s="135">
        <f t="shared" si="2"/>
        <v>115.85082448803826</v>
      </c>
    </row>
    <row r="62" spans="2:11" ht="12.75">
      <c r="B62" s="15">
        <v>648</v>
      </c>
      <c r="C62" s="78" t="s">
        <v>243</v>
      </c>
      <c r="D62" s="18">
        <v>835087216</v>
      </c>
      <c r="E62" s="19">
        <v>935862641</v>
      </c>
      <c r="F62" s="19">
        <v>1111464292</v>
      </c>
      <c r="G62" s="19">
        <v>771156801</v>
      </c>
      <c r="H62" s="19">
        <v>1686456801</v>
      </c>
      <c r="I62" s="122">
        <f t="shared" si="0"/>
        <v>33.09559417324381</v>
      </c>
      <c r="J62" s="134">
        <f t="shared" si="1"/>
        <v>51.732881851322674</v>
      </c>
      <c r="K62" s="135">
        <f t="shared" si="2"/>
        <v>118.69181453280082</v>
      </c>
    </row>
    <row r="63" spans="2:11" ht="12.75">
      <c r="B63" s="15">
        <v>649</v>
      </c>
      <c r="C63" s="78" t="s">
        <v>244</v>
      </c>
      <c r="D63" s="18">
        <v>343744864</v>
      </c>
      <c r="E63" s="19">
        <v>349294128</v>
      </c>
      <c r="F63" s="19">
        <v>547447249</v>
      </c>
      <c r="G63" s="19">
        <v>396824340</v>
      </c>
      <c r="H63" s="19">
        <v>772724340</v>
      </c>
      <c r="I63" s="122">
        <f t="shared" si="0"/>
        <v>59.259761041840605</v>
      </c>
      <c r="J63" s="134">
        <f t="shared" si="1"/>
        <v>41.15046543963909</v>
      </c>
      <c r="K63" s="135">
        <f t="shared" si="2"/>
        <v>94.72705227708562</v>
      </c>
    </row>
    <row r="64" spans="2:11" ht="12.75">
      <c r="B64" s="15">
        <v>650</v>
      </c>
      <c r="C64" s="78" t="s">
        <v>245</v>
      </c>
      <c r="D64" s="18">
        <v>1277806773</v>
      </c>
      <c r="E64" s="19">
        <v>1171033135</v>
      </c>
      <c r="F64" s="19">
        <v>1607686478</v>
      </c>
      <c r="G64" s="19">
        <v>970097644</v>
      </c>
      <c r="H64" s="19">
        <v>1945477644</v>
      </c>
      <c r="I64" s="122">
        <f t="shared" si="0"/>
        <v>25.816086748821764</v>
      </c>
      <c r="J64" s="134">
        <f t="shared" si="1"/>
        <v>21.01100995887084</v>
      </c>
      <c r="K64" s="135">
        <f t="shared" si="2"/>
        <v>100.5445179701931</v>
      </c>
    </row>
    <row r="65" spans="2:11" ht="12.75">
      <c r="B65" s="15">
        <v>651</v>
      </c>
      <c r="C65" s="78" t="s">
        <v>1204</v>
      </c>
      <c r="D65" s="18">
        <v>473644377</v>
      </c>
      <c r="E65" s="19">
        <v>595811682</v>
      </c>
      <c r="F65" s="19">
        <v>822103632</v>
      </c>
      <c r="G65" s="19">
        <v>512425418</v>
      </c>
      <c r="H65" s="19">
        <v>1240625418</v>
      </c>
      <c r="I65" s="122">
        <f t="shared" si="0"/>
        <v>73.56980720579736</v>
      </c>
      <c r="J65" s="134">
        <f t="shared" si="1"/>
        <v>50.90864091937255</v>
      </c>
      <c r="K65" s="135">
        <f t="shared" si="2"/>
        <v>142.10848533668954</v>
      </c>
    </row>
    <row r="66" spans="2:11" ht="12.75">
      <c r="B66" s="15">
        <v>652</v>
      </c>
      <c r="C66" s="78" t="s">
        <v>246</v>
      </c>
      <c r="D66" s="18">
        <v>720887351</v>
      </c>
      <c r="E66" s="19">
        <v>520629304</v>
      </c>
      <c r="F66" s="19">
        <v>896273262</v>
      </c>
      <c r="G66" s="19">
        <v>642212052</v>
      </c>
      <c r="H66" s="19">
        <v>1286212052</v>
      </c>
      <c r="I66" s="122">
        <f t="shared" si="0"/>
        <v>24.329170258946608</v>
      </c>
      <c r="J66" s="134">
        <f t="shared" si="1"/>
        <v>43.50668557598898</v>
      </c>
      <c r="K66" s="135">
        <f t="shared" si="2"/>
        <v>100.2784046164241</v>
      </c>
    </row>
    <row r="67" spans="2:11" ht="12.75">
      <c r="B67" s="15">
        <v>700</v>
      </c>
      <c r="C67" s="78" t="s">
        <v>1123</v>
      </c>
      <c r="D67" s="18">
        <v>24869471</v>
      </c>
      <c r="E67" s="19">
        <v>24816852</v>
      </c>
      <c r="F67" s="19">
        <v>24469561</v>
      </c>
      <c r="G67" s="19">
        <v>24941112</v>
      </c>
      <c r="H67" s="19">
        <v>24941112</v>
      </c>
      <c r="I67" s="122">
        <f t="shared" si="0"/>
        <v>-1.6080358122615435</v>
      </c>
      <c r="J67" s="134">
        <f t="shared" si="1"/>
        <v>1.927092194257174</v>
      </c>
      <c r="K67" s="135">
        <f t="shared" si="2"/>
        <v>0</v>
      </c>
    </row>
    <row r="68" spans="2:11" ht="24">
      <c r="B68" s="15">
        <v>710</v>
      </c>
      <c r="C68" s="78" t="s">
        <v>1205</v>
      </c>
      <c r="D68" s="18">
        <v>82547993</v>
      </c>
      <c r="E68" s="19">
        <v>93870943</v>
      </c>
      <c r="F68" s="19">
        <v>83873960</v>
      </c>
      <c r="G68" s="19">
        <v>94614994</v>
      </c>
      <c r="H68" s="19">
        <v>94614994</v>
      </c>
      <c r="I68" s="122">
        <f t="shared" si="0"/>
        <v>1.606298290014152</v>
      </c>
      <c r="J68" s="134">
        <f t="shared" si="1"/>
        <v>12.80616057713264</v>
      </c>
      <c r="K68" s="135">
        <f t="shared" si="2"/>
        <v>0</v>
      </c>
    </row>
    <row r="69" spans="2:11" ht="12.75">
      <c r="B69" s="15">
        <v>711</v>
      </c>
      <c r="C69" s="78" t="s">
        <v>497</v>
      </c>
      <c r="D69" s="18">
        <v>788645480</v>
      </c>
      <c r="E69" s="19">
        <v>1009624719</v>
      </c>
      <c r="F69" s="19">
        <v>960728322</v>
      </c>
      <c r="G69" s="19">
        <v>1128002709</v>
      </c>
      <c r="H69" s="19">
        <v>1298036530</v>
      </c>
      <c r="I69" s="122">
        <f t="shared" si="0"/>
        <v>21.820050499750533</v>
      </c>
      <c r="J69" s="134">
        <f t="shared" si="1"/>
        <v>35.109635083704745</v>
      </c>
      <c r="K69" s="135">
        <f t="shared" si="2"/>
        <v>15.073884100042534</v>
      </c>
    </row>
    <row r="70" spans="2:11" ht="13.5" customHeight="1">
      <c r="B70" s="15">
        <v>712</v>
      </c>
      <c r="C70" s="78" t="s">
        <v>1206</v>
      </c>
      <c r="D70" s="18">
        <v>319615364</v>
      </c>
      <c r="E70" s="19">
        <v>312200276</v>
      </c>
      <c r="F70" s="19">
        <v>269586438</v>
      </c>
      <c r="G70" s="19">
        <v>353685639</v>
      </c>
      <c r="H70" s="19">
        <v>296089001</v>
      </c>
      <c r="I70" s="122">
        <f aca="true" t="shared" si="3" ref="I70:I97">((F70/D70)-1)*100</f>
        <v>-15.652853909738829</v>
      </c>
      <c r="J70" s="134">
        <f aca="true" t="shared" si="4" ref="J70:J97">((H70/F70)-1)*100</f>
        <v>9.830822053444699</v>
      </c>
      <c r="K70" s="135">
        <f aca="true" t="shared" si="5" ref="K70:K97">((H70/G70)-1)*100</f>
        <v>-16.284697948960257</v>
      </c>
    </row>
    <row r="71" spans="2:11" ht="12.75">
      <c r="B71" s="15">
        <v>713</v>
      </c>
      <c r="C71" s="78" t="s">
        <v>1207</v>
      </c>
      <c r="D71" s="18">
        <v>399675662</v>
      </c>
      <c r="E71" s="19">
        <v>378956270</v>
      </c>
      <c r="F71" s="19">
        <v>327842699</v>
      </c>
      <c r="G71" s="19">
        <v>574706238</v>
      </c>
      <c r="H71" s="19">
        <v>428827238</v>
      </c>
      <c r="I71" s="122">
        <f t="shared" si="3"/>
        <v>-17.972813916299955</v>
      </c>
      <c r="J71" s="134">
        <f t="shared" si="4"/>
        <v>30.802741469621676</v>
      </c>
      <c r="K71" s="135">
        <f t="shared" si="5"/>
        <v>-25.38322891842354</v>
      </c>
    </row>
    <row r="72" spans="2:11" ht="24">
      <c r="B72" s="15"/>
      <c r="C72" s="80" t="s">
        <v>437</v>
      </c>
      <c r="D72" s="29">
        <f>SUM(D73:D75)</f>
        <v>1823837373</v>
      </c>
      <c r="E72" s="25">
        <f>SUM(E73:E75)</f>
        <v>2014880658</v>
      </c>
      <c r="F72" s="25">
        <f>SUM(F73:F75)</f>
        <v>2014880658</v>
      </c>
      <c r="G72" s="25">
        <f>SUM(G73:G75)</f>
        <v>2281885284</v>
      </c>
      <c r="H72" s="25">
        <f>SUM(H73:H75)</f>
        <v>2303369595</v>
      </c>
      <c r="I72" s="125">
        <f t="shared" si="3"/>
        <v>10.474798237397454</v>
      </c>
      <c r="J72" s="136">
        <f t="shared" si="4"/>
        <v>14.317916838129685</v>
      </c>
      <c r="K72" s="137">
        <f t="shared" si="5"/>
        <v>0.941515822493022</v>
      </c>
    </row>
    <row r="73" spans="2:11" ht="12.75">
      <c r="B73" s="15" t="s">
        <v>1090</v>
      </c>
      <c r="C73" s="78" t="s">
        <v>247</v>
      </c>
      <c r="D73" s="18">
        <v>101263327</v>
      </c>
      <c r="E73" s="19">
        <v>105472823</v>
      </c>
      <c r="F73" s="19">
        <v>105472823</v>
      </c>
      <c r="G73" s="19">
        <v>124893618</v>
      </c>
      <c r="H73" s="19">
        <v>120179947</v>
      </c>
      <c r="I73" s="122">
        <f t="shared" si="3"/>
        <v>4.156979752403345</v>
      </c>
      <c r="J73" s="134">
        <f t="shared" si="4"/>
        <v>13.943993894996055</v>
      </c>
      <c r="K73" s="135">
        <f t="shared" si="5"/>
        <v>-3.7741488119913402</v>
      </c>
    </row>
    <row r="74" spans="2:11" ht="24">
      <c r="B74" s="15" t="s">
        <v>1092</v>
      </c>
      <c r="C74" s="78" t="s">
        <v>1208</v>
      </c>
      <c r="D74" s="18">
        <v>1351122074</v>
      </c>
      <c r="E74" s="19">
        <v>1441829939</v>
      </c>
      <c r="F74" s="19">
        <v>1441829939</v>
      </c>
      <c r="G74" s="19">
        <v>1714391666</v>
      </c>
      <c r="H74" s="19">
        <v>1674825671</v>
      </c>
      <c r="I74" s="122">
        <f t="shared" si="3"/>
        <v>6.713521061162098</v>
      </c>
      <c r="J74" s="134">
        <f t="shared" si="4"/>
        <v>16.159723535883664</v>
      </c>
      <c r="K74" s="135">
        <f t="shared" si="5"/>
        <v>-2.3078737364790713</v>
      </c>
    </row>
    <row r="75" spans="2:11" ht="12.75">
      <c r="B75" s="15" t="s">
        <v>1093</v>
      </c>
      <c r="C75" s="78" t="s">
        <v>1209</v>
      </c>
      <c r="D75" s="18">
        <v>371451972</v>
      </c>
      <c r="E75" s="19">
        <v>467577896</v>
      </c>
      <c r="F75" s="19">
        <v>467577896</v>
      </c>
      <c r="G75" s="19">
        <v>442600000</v>
      </c>
      <c r="H75" s="19">
        <v>508363977</v>
      </c>
      <c r="I75" s="122">
        <f t="shared" si="3"/>
        <v>25.8784260808824</v>
      </c>
      <c r="J75" s="134">
        <f t="shared" si="4"/>
        <v>8.722841979681606</v>
      </c>
      <c r="K75" s="135">
        <f t="shared" si="5"/>
        <v>14.858557840036157</v>
      </c>
    </row>
    <row r="76" spans="2:11" ht="12.75">
      <c r="B76" s="15"/>
      <c r="C76" s="80" t="s">
        <v>1142</v>
      </c>
      <c r="D76" s="29">
        <f>SUM(D77:D96)</f>
        <v>1447464307</v>
      </c>
      <c r="E76" s="25">
        <f>SUM(E77:E96)</f>
        <v>1024898812</v>
      </c>
      <c r="F76" s="25">
        <f>SUM(F77:F96)</f>
        <v>1024898812</v>
      </c>
      <c r="G76" s="25">
        <f>SUM(G77:G96)</f>
        <v>3198244383</v>
      </c>
      <c r="H76" s="25">
        <f>SUM(H77:H96)</f>
        <v>5800983864</v>
      </c>
      <c r="I76" s="125">
        <f t="shared" si="3"/>
        <v>-29.193500175199826</v>
      </c>
      <c r="J76" s="136">
        <f t="shared" si="4"/>
        <v>466.00552133335873</v>
      </c>
      <c r="K76" s="137">
        <f t="shared" si="5"/>
        <v>81.38025645678123</v>
      </c>
    </row>
    <row r="77" spans="2:11" ht="24">
      <c r="B77" s="15" t="s">
        <v>824</v>
      </c>
      <c r="C77" s="78" t="s">
        <v>825</v>
      </c>
      <c r="D77" s="18"/>
      <c r="E77" s="26"/>
      <c r="F77" s="26"/>
      <c r="G77" s="19">
        <v>200000000</v>
      </c>
      <c r="H77" s="19">
        <v>198000000</v>
      </c>
      <c r="I77" s="122" t="e">
        <f t="shared" si="3"/>
        <v>#DIV/0!</v>
      </c>
      <c r="J77" s="134" t="e">
        <f t="shared" si="4"/>
        <v>#DIV/0!</v>
      </c>
      <c r="K77" s="135">
        <f t="shared" si="5"/>
        <v>-1.0000000000000009</v>
      </c>
    </row>
    <row r="78" spans="2:11" ht="24">
      <c r="B78" s="15" t="s">
        <v>470</v>
      </c>
      <c r="C78" s="78" t="s">
        <v>471</v>
      </c>
      <c r="D78" s="18"/>
      <c r="E78" s="26"/>
      <c r="F78" s="26"/>
      <c r="G78" s="19"/>
      <c r="H78" s="19">
        <v>203000000</v>
      </c>
      <c r="I78" s="122" t="e">
        <f t="shared" si="3"/>
        <v>#DIV/0!</v>
      </c>
      <c r="J78" s="134" t="e">
        <f t="shared" si="4"/>
        <v>#DIV/0!</v>
      </c>
      <c r="K78" s="135" t="e">
        <f t="shared" si="5"/>
        <v>#DIV/0!</v>
      </c>
    </row>
    <row r="79" spans="2:11" ht="24">
      <c r="B79" s="15" t="s">
        <v>472</v>
      </c>
      <c r="C79" s="78" t="s">
        <v>473</v>
      </c>
      <c r="D79" s="18"/>
      <c r="E79" s="26"/>
      <c r="F79" s="26"/>
      <c r="G79" s="19"/>
      <c r="H79" s="19">
        <v>100000000</v>
      </c>
      <c r="I79" s="122" t="e">
        <f t="shared" si="3"/>
        <v>#DIV/0!</v>
      </c>
      <c r="J79" s="134" t="e">
        <f t="shared" si="4"/>
        <v>#DIV/0!</v>
      </c>
      <c r="K79" s="135" t="e">
        <f t="shared" si="5"/>
        <v>#DIV/0!</v>
      </c>
    </row>
    <row r="80" spans="2:11" ht="24">
      <c r="B80" s="15" t="s">
        <v>474</v>
      </c>
      <c r="C80" s="78" t="s">
        <v>475</v>
      </c>
      <c r="D80" s="18"/>
      <c r="E80" s="26"/>
      <c r="F80" s="26"/>
      <c r="G80" s="19"/>
      <c r="H80" s="19">
        <v>50000000</v>
      </c>
      <c r="I80" s="122" t="e">
        <f t="shared" si="3"/>
        <v>#DIV/0!</v>
      </c>
      <c r="J80" s="134" t="e">
        <f t="shared" si="4"/>
        <v>#DIV/0!</v>
      </c>
      <c r="K80" s="135" t="e">
        <f t="shared" si="5"/>
        <v>#DIV/0!</v>
      </c>
    </row>
    <row r="81" spans="2:11" ht="24">
      <c r="B81" s="15" t="s">
        <v>477</v>
      </c>
      <c r="C81" s="78" t="s">
        <v>476</v>
      </c>
      <c r="D81" s="18"/>
      <c r="E81" s="26"/>
      <c r="F81" s="26"/>
      <c r="G81" s="19"/>
      <c r="H81" s="19">
        <v>160000000</v>
      </c>
      <c r="I81" s="122" t="e">
        <f t="shared" si="3"/>
        <v>#DIV/0!</v>
      </c>
      <c r="J81" s="134" t="e">
        <f t="shared" si="4"/>
        <v>#DIV/0!</v>
      </c>
      <c r="K81" s="135" t="e">
        <f t="shared" si="5"/>
        <v>#DIV/0!</v>
      </c>
    </row>
    <row r="82" spans="2:11" ht="24">
      <c r="B82" s="15" t="s">
        <v>248</v>
      </c>
      <c r="C82" s="78" t="s">
        <v>478</v>
      </c>
      <c r="D82" s="18"/>
      <c r="E82" s="26"/>
      <c r="F82" s="26"/>
      <c r="G82" s="19"/>
      <c r="H82" s="19">
        <v>150000000</v>
      </c>
      <c r="I82" s="122" t="e">
        <f t="shared" si="3"/>
        <v>#DIV/0!</v>
      </c>
      <c r="J82" s="134" t="e">
        <f t="shared" si="4"/>
        <v>#DIV/0!</v>
      </c>
      <c r="K82" s="135" t="e">
        <f t="shared" si="5"/>
        <v>#DIV/0!</v>
      </c>
    </row>
    <row r="83" spans="2:11" ht="24">
      <c r="B83" s="15" t="s">
        <v>826</v>
      </c>
      <c r="C83" s="78" t="s">
        <v>1210</v>
      </c>
      <c r="D83" s="18"/>
      <c r="E83" s="26"/>
      <c r="F83" s="26"/>
      <c r="G83" s="19">
        <v>435323411</v>
      </c>
      <c r="H83" s="19">
        <v>430970177</v>
      </c>
      <c r="I83" s="122" t="e">
        <f t="shared" si="3"/>
        <v>#DIV/0!</v>
      </c>
      <c r="J83" s="134" t="e">
        <f t="shared" si="4"/>
        <v>#DIV/0!</v>
      </c>
      <c r="K83" s="135">
        <f t="shared" si="5"/>
        <v>-0.9999999747314248</v>
      </c>
    </row>
    <row r="84" spans="2:11" ht="24">
      <c r="B84" s="15" t="s">
        <v>213</v>
      </c>
      <c r="C84" s="78" t="s">
        <v>1211</v>
      </c>
      <c r="D84" s="18">
        <v>30000000</v>
      </c>
      <c r="E84" s="26"/>
      <c r="F84" s="26"/>
      <c r="G84" s="19"/>
      <c r="H84" s="19"/>
      <c r="I84" s="122">
        <f t="shared" si="3"/>
        <v>-100</v>
      </c>
      <c r="J84" s="134" t="e">
        <f t="shared" si="4"/>
        <v>#DIV/0!</v>
      </c>
      <c r="K84" s="135" t="e">
        <f t="shared" si="5"/>
        <v>#DIV/0!</v>
      </c>
    </row>
    <row r="85" spans="2:11" ht="24">
      <c r="B85" s="15" t="s">
        <v>872</v>
      </c>
      <c r="C85" s="78" t="s">
        <v>873</v>
      </c>
      <c r="D85" s="18" t="s">
        <v>291</v>
      </c>
      <c r="E85" s="26"/>
      <c r="F85" s="26">
        <v>13947816</v>
      </c>
      <c r="G85" s="19">
        <v>12900000</v>
      </c>
      <c r="H85" s="19">
        <v>12335564</v>
      </c>
      <c r="I85" s="122" t="e">
        <f t="shared" si="3"/>
        <v>#VALUE!</v>
      </c>
      <c r="J85" s="134">
        <f t="shared" si="4"/>
        <v>-11.55917170114662</v>
      </c>
      <c r="K85" s="135">
        <f t="shared" si="5"/>
        <v>-4.375472868217056</v>
      </c>
    </row>
    <row r="86" spans="2:11" ht="24">
      <c r="B86" s="15" t="s">
        <v>827</v>
      </c>
      <c r="C86" s="78" t="s">
        <v>1212</v>
      </c>
      <c r="D86" s="18"/>
      <c r="E86" s="26"/>
      <c r="F86" s="26"/>
      <c r="G86" s="19">
        <v>239676589</v>
      </c>
      <c r="H86" s="19">
        <v>587279823</v>
      </c>
      <c r="I86" s="122" t="e">
        <f t="shared" si="3"/>
        <v>#DIV/0!</v>
      </c>
      <c r="J86" s="134" t="e">
        <f t="shared" si="4"/>
        <v>#DIV/0!</v>
      </c>
      <c r="K86" s="135">
        <f t="shared" si="5"/>
        <v>145.03011556126575</v>
      </c>
    </row>
    <row r="87" spans="2:11" ht="24">
      <c r="B87" s="15" t="s">
        <v>479</v>
      </c>
      <c r="C87" s="78" t="s">
        <v>480</v>
      </c>
      <c r="D87" s="18"/>
      <c r="E87" s="26"/>
      <c r="F87" s="26"/>
      <c r="G87" s="19"/>
      <c r="H87" s="19">
        <v>200000000</v>
      </c>
      <c r="I87" s="122" t="e">
        <f t="shared" si="3"/>
        <v>#DIV/0!</v>
      </c>
      <c r="J87" s="134" t="e">
        <f t="shared" si="4"/>
        <v>#DIV/0!</v>
      </c>
      <c r="K87" s="135" t="e">
        <f t="shared" si="5"/>
        <v>#DIV/0!</v>
      </c>
    </row>
    <row r="88" spans="2:11" ht="12.75">
      <c r="B88" s="15" t="s">
        <v>870</v>
      </c>
      <c r="C88" s="78" t="s">
        <v>871</v>
      </c>
      <c r="D88" s="18">
        <v>109737714</v>
      </c>
      <c r="E88" s="19">
        <v>176838491</v>
      </c>
      <c r="F88" s="19">
        <v>176838491</v>
      </c>
      <c r="G88" s="19">
        <v>759482142</v>
      </c>
      <c r="H88" s="19">
        <v>750339022</v>
      </c>
      <c r="I88" s="122">
        <f t="shared" si="3"/>
        <v>61.146505202395595</v>
      </c>
      <c r="J88" s="134">
        <f t="shared" si="4"/>
        <v>324.30752363748684</v>
      </c>
      <c r="K88" s="135">
        <f t="shared" si="5"/>
        <v>-1.2038624076035176</v>
      </c>
    </row>
    <row r="89" spans="2:11" ht="24">
      <c r="B89" s="15" t="s">
        <v>214</v>
      </c>
      <c r="C89" s="78" t="s">
        <v>1213</v>
      </c>
      <c r="D89" s="18">
        <v>86500000</v>
      </c>
      <c r="E89" s="26"/>
      <c r="F89" s="26"/>
      <c r="G89" s="19"/>
      <c r="H89" s="19"/>
      <c r="I89" s="122">
        <f t="shared" si="3"/>
        <v>-100</v>
      </c>
      <c r="J89" s="134" t="e">
        <f t="shared" si="4"/>
        <v>#DIV/0!</v>
      </c>
      <c r="K89" s="135" t="e">
        <f t="shared" si="5"/>
        <v>#DIV/0!</v>
      </c>
    </row>
    <row r="90" spans="2:11" ht="24">
      <c r="B90" s="15" t="s">
        <v>248</v>
      </c>
      <c r="C90" s="78" t="s">
        <v>1214</v>
      </c>
      <c r="D90" s="18">
        <v>100000000</v>
      </c>
      <c r="E90" s="26"/>
      <c r="F90" s="26"/>
      <c r="G90" s="19"/>
      <c r="H90" s="19"/>
      <c r="I90" s="122">
        <f t="shared" si="3"/>
        <v>-100</v>
      </c>
      <c r="J90" s="134" t="e">
        <f t="shared" si="4"/>
        <v>#DIV/0!</v>
      </c>
      <c r="K90" s="135" t="e">
        <f t="shared" si="5"/>
        <v>#DIV/0!</v>
      </c>
    </row>
    <row r="91" spans="2:11" ht="24">
      <c r="B91" s="15" t="s">
        <v>215</v>
      </c>
      <c r="C91" s="78" t="s">
        <v>1215</v>
      </c>
      <c r="D91" s="18">
        <v>11675860</v>
      </c>
      <c r="E91" s="19">
        <v>13947816</v>
      </c>
      <c r="F91" s="19"/>
      <c r="G91" s="19"/>
      <c r="H91" s="19"/>
      <c r="I91" s="122">
        <f t="shared" si="3"/>
        <v>-100</v>
      </c>
      <c r="J91" s="134" t="e">
        <f t="shared" si="4"/>
        <v>#DIV/0!</v>
      </c>
      <c r="K91" s="135" t="e">
        <f t="shared" si="5"/>
        <v>#DIV/0!</v>
      </c>
    </row>
    <row r="92" spans="2:11" ht="24.75" customHeight="1">
      <c r="B92" s="15" t="s">
        <v>216</v>
      </c>
      <c r="C92" s="78" t="s">
        <v>1216</v>
      </c>
      <c r="D92" s="18">
        <v>80450733</v>
      </c>
      <c r="E92" s="19">
        <v>76812505</v>
      </c>
      <c r="F92" s="19">
        <v>76812505</v>
      </c>
      <c r="G92" s="19">
        <v>68062241</v>
      </c>
      <c r="H92" s="19">
        <v>66087278</v>
      </c>
      <c r="I92" s="122">
        <f t="shared" si="3"/>
        <v>-4.522305595400855</v>
      </c>
      <c r="J92" s="134">
        <f t="shared" si="4"/>
        <v>-13.9628658120185</v>
      </c>
      <c r="K92" s="135">
        <f t="shared" si="5"/>
        <v>-2.9017014000464636</v>
      </c>
    </row>
    <row r="93" spans="2:11" ht="12.75">
      <c r="B93" s="15" t="s">
        <v>217</v>
      </c>
      <c r="C93" s="78" t="s">
        <v>249</v>
      </c>
      <c r="D93" s="18">
        <v>620000000</v>
      </c>
      <c r="E93" s="19">
        <v>384000000</v>
      </c>
      <c r="F93" s="19">
        <v>384000000</v>
      </c>
      <c r="G93" s="19">
        <v>384000000</v>
      </c>
      <c r="H93" s="19">
        <v>380160000</v>
      </c>
      <c r="I93" s="122">
        <f t="shared" si="3"/>
        <v>-38.064516129032256</v>
      </c>
      <c r="J93" s="134">
        <f t="shared" si="4"/>
        <v>-1.0000000000000009</v>
      </c>
      <c r="K93" s="135">
        <f t="shared" si="5"/>
        <v>-1.0000000000000009</v>
      </c>
    </row>
    <row r="94" spans="2:11" ht="12.75">
      <c r="B94" s="15" t="s">
        <v>828</v>
      </c>
      <c r="C94" s="78" t="s">
        <v>829</v>
      </c>
      <c r="D94" s="18"/>
      <c r="E94" s="19"/>
      <c r="F94" s="19"/>
      <c r="G94" s="19">
        <v>331500000</v>
      </c>
      <c r="H94" s="19">
        <v>1428185000</v>
      </c>
      <c r="I94" s="122" t="e">
        <f t="shared" si="3"/>
        <v>#DIV/0!</v>
      </c>
      <c r="J94" s="134" t="e">
        <f t="shared" si="4"/>
        <v>#DIV/0!</v>
      </c>
      <c r="K94" s="135">
        <f t="shared" si="5"/>
        <v>330.82503770739066</v>
      </c>
    </row>
    <row r="95" spans="2:11" ht="12.75">
      <c r="B95" s="15" t="s">
        <v>218</v>
      </c>
      <c r="C95" s="78" t="s">
        <v>1217</v>
      </c>
      <c r="D95" s="18">
        <v>409100000</v>
      </c>
      <c r="E95" s="19">
        <v>373300000</v>
      </c>
      <c r="F95" s="19">
        <v>373300000</v>
      </c>
      <c r="G95" s="19">
        <v>397300000</v>
      </c>
      <c r="H95" s="19">
        <v>393327000</v>
      </c>
      <c r="I95" s="122">
        <f t="shared" si="3"/>
        <v>-8.750916646296748</v>
      </c>
      <c r="J95" s="134">
        <f t="shared" si="4"/>
        <v>5.364854004821851</v>
      </c>
      <c r="K95" s="135">
        <f t="shared" si="5"/>
        <v>-1.0000000000000009</v>
      </c>
    </row>
    <row r="96" spans="2:11" ht="24">
      <c r="B96" s="15" t="s">
        <v>830</v>
      </c>
      <c r="C96" s="78" t="s">
        <v>1218</v>
      </c>
      <c r="D96" s="18"/>
      <c r="E96" s="19"/>
      <c r="F96" s="19"/>
      <c r="G96" s="19">
        <v>370000000</v>
      </c>
      <c r="H96" s="19">
        <v>691300000</v>
      </c>
      <c r="I96" s="122" t="e">
        <f t="shared" si="3"/>
        <v>#DIV/0!</v>
      </c>
      <c r="J96" s="134" t="e">
        <f t="shared" si="4"/>
        <v>#DIV/0!</v>
      </c>
      <c r="K96" s="135">
        <f t="shared" si="5"/>
        <v>86.83783783783782</v>
      </c>
    </row>
    <row r="97" spans="2:11" ht="13.5" thickBot="1">
      <c r="B97" s="177" t="s">
        <v>616</v>
      </c>
      <c r="C97" s="178"/>
      <c r="D97" s="75">
        <f>D5+D72+D76</f>
        <v>33687158400</v>
      </c>
      <c r="E97" s="75">
        <f>E5+E72+E76</f>
        <v>27563700000</v>
      </c>
      <c r="F97" s="27">
        <f>F5+F72+F76</f>
        <v>39168200000</v>
      </c>
      <c r="G97" s="27">
        <f>G5+G72+G76</f>
        <v>32645898300</v>
      </c>
      <c r="H97" s="27">
        <f>H5+H72+H76</f>
        <v>58279298300</v>
      </c>
      <c r="I97" s="125">
        <f t="shared" si="3"/>
        <v>16.2704183443386</v>
      </c>
      <c r="J97" s="136">
        <f t="shared" si="4"/>
        <v>48.792383362013055</v>
      </c>
      <c r="K97" s="137">
        <f t="shared" si="5"/>
        <v>78.5195118983753</v>
      </c>
    </row>
    <row r="98" spans="2:11" ht="12.75">
      <c r="B98" s="202" t="s">
        <v>617</v>
      </c>
      <c r="C98" s="202"/>
      <c r="D98" s="202"/>
      <c r="E98" s="202"/>
      <c r="F98" s="202"/>
      <c r="G98" s="202"/>
      <c r="H98" s="202"/>
      <c r="I98" s="202"/>
      <c r="J98" s="202"/>
      <c r="K98" s="202"/>
    </row>
    <row r="99" spans="2:11" ht="12.75">
      <c r="B99" s="186" t="s">
        <v>848</v>
      </c>
      <c r="C99" s="186"/>
      <c r="D99" s="186"/>
      <c r="E99" s="186"/>
      <c r="F99" s="186"/>
      <c r="G99" s="186"/>
      <c r="H99" s="186"/>
      <c r="I99" s="186"/>
      <c r="J99" s="186"/>
      <c r="K99" s="186"/>
    </row>
    <row r="100" spans="2:11" ht="12.75">
      <c r="B100" s="173" t="s">
        <v>1006</v>
      </c>
      <c r="C100" s="173"/>
      <c r="D100" s="173"/>
      <c r="E100" s="173"/>
      <c r="F100" s="173"/>
      <c r="G100" s="173"/>
      <c r="H100" s="173"/>
      <c r="I100" s="173"/>
      <c r="J100" s="173"/>
      <c r="K100" s="173"/>
    </row>
    <row r="108" ht="12.75">
      <c r="C108" t="s">
        <v>291</v>
      </c>
    </row>
  </sheetData>
  <sheetProtection/>
  <mergeCells count="9">
    <mergeCell ref="B2:K2"/>
    <mergeCell ref="B3:B4"/>
    <mergeCell ref="C3:C4"/>
    <mergeCell ref="B98:K98"/>
    <mergeCell ref="B99:K99"/>
    <mergeCell ref="B100:K100"/>
    <mergeCell ref="B97:C97"/>
    <mergeCell ref="D4:H4"/>
    <mergeCell ref="I4:K4"/>
  </mergeCells>
  <printOptions/>
  <pageMargins left="0.75" right="0.75" top="1" bottom="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Armando Torres Aguilar</cp:lastModifiedBy>
  <cp:lastPrinted>2007-10-01T18:43:57Z</cp:lastPrinted>
  <dcterms:created xsi:type="dcterms:W3CDTF">2006-12-22T20:34:12Z</dcterms:created>
  <dcterms:modified xsi:type="dcterms:W3CDTF">2008-02-21T17:08:06Z</dcterms:modified>
  <cp:category/>
  <cp:version/>
  <cp:contentType/>
  <cp:contentStatus/>
</cp:coreProperties>
</file>