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2.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50" windowHeight="8505" tabRatio="857" activeTab="0"/>
  </bookViews>
  <sheets>
    <sheet name="Índice" sheetId="1" r:id="rId1"/>
    <sheet name="5.1" sheetId="2" r:id="rId2"/>
    <sheet name="5.2" sheetId="3" r:id="rId3"/>
    <sheet name="5.3a" sheetId="4" r:id="rId4"/>
    <sheet name="5.3b" sheetId="5" r:id="rId5"/>
    <sheet name="5.4" sheetId="6" r:id="rId6"/>
    <sheet name="5.5" sheetId="7" r:id="rId7"/>
    <sheet name="5.6" sheetId="8" r:id="rId8"/>
    <sheet name="5.7" sheetId="9" r:id="rId9"/>
    <sheet name="5.8" sheetId="10" r:id="rId10"/>
    <sheet name="5.9" sheetId="11" r:id="rId11"/>
    <sheet name="5.10" sheetId="12" r:id="rId12"/>
    <sheet name="5.11" sheetId="13" r:id="rId13"/>
    <sheet name="5.12" sheetId="14" r:id="rId14"/>
    <sheet name="5.13" sheetId="15" r:id="rId15"/>
    <sheet name="5.14" sheetId="16" r:id="rId16"/>
    <sheet name="5.15" sheetId="17" r:id="rId17"/>
    <sheet name="5.16" sheetId="18" r:id="rId18"/>
    <sheet name="5.17a" sheetId="19" r:id="rId19"/>
    <sheet name="5.17b" sheetId="20" r:id="rId20"/>
    <sheet name="5.18" sheetId="21" r:id="rId21"/>
    <sheet name="5.19a" sheetId="22" r:id="rId22"/>
    <sheet name="5.19b" sheetId="23" r:id="rId23"/>
    <sheet name="5.20" sheetId="24" r:id="rId24"/>
    <sheet name="G 5.1" sheetId="25" r:id="rId25"/>
    <sheet name="5.21" sheetId="26" r:id="rId26"/>
    <sheet name="5.22" sheetId="27" r:id="rId27"/>
    <sheet name="5.23" sheetId="28" r:id="rId28"/>
    <sheet name="5.24" sheetId="29" r:id="rId29"/>
    <sheet name="5.25" sheetId="30" r:id="rId30"/>
    <sheet name="5.26" sheetId="31" r:id="rId31"/>
    <sheet name="5.27" sheetId="32" r:id="rId32"/>
    <sheet name="5.28" sheetId="33" r:id="rId33"/>
    <sheet name="5.29" sheetId="34" r:id="rId34"/>
    <sheet name="5.30" sheetId="35" r:id="rId35"/>
    <sheet name="5.31" sheetId="36" r:id="rId36"/>
    <sheet name="5.32" sheetId="37" r:id="rId37"/>
    <sheet name="5.33" sheetId="38" r:id="rId38"/>
    <sheet name="G 5.2" sheetId="39" r:id="rId39"/>
    <sheet name="5.34a" sheetId="40" r:id="rId40"/>
    <sheet name="5.34b" sheetId="41" r:id="rId41"/>
  </sheets>
  <externalReferences>
    <externalReference r:id="rId44"/>
    <externalReference r:id="rId45"/>
    <externalReference r:id="rId46"/>
    <externalReference r:id="rId47"/>
    <externalReference r:id="rId48"/>
    <externalReference r:id="rId49"/>
    <externalReference r:id="rId50"/>
  </externalReferences>
  <definedNames>
    <definedName name="_______EDO60" localSheetId="40">'[1]C2.2.18'!#REF!</definedName>
    <definedName name="_______EDO70" localSheetId="40">'[1]C2.2.18'!#REF!</definedName>
    <definedName name="_______EDO80" localSheetId="40">'[1]C2.2.18'!#REF!</definedName>
    <definedName name="_______EDO90" localSheetId="40">'[1]C2.2.18'!#REF!</definedName>
    <definedName name="_______MUN60" localSheetId="40">'[1]C2.2.18'!#REF!</definedName>
    <definedName name="_______MUN70" localSheetId="40">'[1]C2.2.18'!#REF!</definedName>
    <definedName name="_______MUN80" localSheetId="40">'[1]C2.2.18'!#REF!</definedName>
    <definedName name="_______MUN90" localSheetId="40">'[1]C2.2.18'!#REF!</definedName>
    <definedName name="______EDO60" localSheetId="39">'[1]C2.2.18'!#REF!</definedName>
    <definedName name="______EDO70" localSheetId="39">'[1]C2.2.18'!#REF!</definedName>
    <definedName name="______EDO80" localSheetId="39">'[1]C2.2.18'!#REF!</definedName>
    <definedName name="______EDO90" localSheetId="39">'[1]C2.2.18'!#REF!</definedName>
    <definedName name="______MUN60" localSheetId="39">'[1]C2.2.18'!#REF!</definedName>
    <definedName name="______MUN70" localSheetId="39">'[1]C2.2.18'!#REF!</definedName>
    <definedName name="______MUN80" localSheetId="39">'[1]C2.2.18'!#REF!</definedName>
    <definedName name="______MUN90" localSheetId="39">'[1]C2.2.18'!#REF!</definedName>
    <definedName name="______pie2" localSheetId="1">#REF!</definedName>
    <definedName name="______pie2" localSheetId="16">#REF!</definedName>
    <definedName name="______pie2" localSheetId="33">#REF!</definedName>
    <definedName name="______pie2" localSheetId="34">#REF!</definedName>
    <definedName name="______pie2" localSheetId="8">#REF!</definedName>
    <definedName name="______pie2">#REF!</definedName>
    <definedName name="______pie3" localSheetId="1">#REF!</definedName>
    <definedName name="______pie3" localSheetId="16">#REF!</definedName>
    <definedName name="______pie3" localSheetId="33">#REF!</definedName>
    <definedName name="______pie3" localSheetId="34">#REF!</definedName>
    <definedName name="______pie3" localSheetId="8">#REF!</definedName>
    <definedName name="______pie3">#REF!</definedName>
    <definedName name="_____EDO50" localSheetId="1">#REF!</definedName>
    <definedName name="_____EDO50" localSheetId="16">#REF!</definedName>
    <definedName name="_____EDO50" localSheetId="33">#REF!</definedName>
    <definedName name="_____EDO50" localSheetId="34">#REF!</definedName>
    <definedName name="_____EDO50" localSheetId="8">#REF!</definedName>
    <definedName name="_____EDO50">#REF!</definedName>
    <definedName name="_____EDO60" localSheetId="1">'[1]C2.2.18'!#REF!</definedName>
    <definedName name="_____EDO60" localSheetId="16">'[1]C2.2.18'!#REF!</definedName>
    <definedName name="_____EDO60">'[1]C2.2.18'!#REF!</definedName>
    <definedName name="_____EDO70" localSheetId="1">'[1]C2.2.18'!#REF!</definedName>
    <definedName name="_____EDO70" localSheetId="16">'[1]C2.2.18'!#REF!</definedName>
    <definedName name="_____EDO70">'[1]C2.2.18'!#REF!</definedName>
    <definedName name="_____EDO80" localSheetId="1">'[1]C2.2.18'!#REF!</definedName>
    <definedName name="_____EDO80" localSheetId="16">'[1]C2.2.18'!#REF!</definedName>
    <definedName name="_____EDO80">'[1]C2.2.18'!#REF!</definedName>
    <definedName name="_____EDO90" localSheetId="1">'[1]C2.2.18'!#REF!</definedName>
    <definedName name="_____EDO90" localSheetId="16">'[1]C2.2.18'!#REF!</definedName>
    <definedName name="_____EDO90">'[1]C2.2.18'!#REF!</definedName>
    <definedName name="_____MUN50" localSheetId="1">#REF!</definedName>
    <definedName name="_____MUN50" localSheetId="16">#REF!</definedName>
    <definedName name="_____MUN50" localSheetId="33">#REF!</definedName>
    <definedName name="_____MUN50" localSheetId="34">#REF!</definedName>
    <definedName name="_____MUN50" localSheetId="8">#REF!</definedName>
    <definedName name="_____MUN50">#REF!</definedName>
    <definedName name="_____MUN60" localSheetId="1">'[1]C2.2.18'!#REF!</definedName>
    <definedName name="_____MUN60" localSheetId="16">'[1]C2.2.18'!#REF!</definedName>
    <definedName name="_____MUN60">'[1]C2.2.18'!#REF!</definedName>
    <definedName name="_____MUN70" localSheetId="1">'[1]C2.2.18'!#REF!</definedName>
    <definedName name="_____MUN70" localSheetId="16">'[1]C2.2.18'!#REF!</definedName>
    <definedName name="_____MUN70">'[1]C2.2.18'!#REF!</definedName>
    <definedName name="_____MUN80" localSheetId="1">'[1]C2.2.18'!#REF!</definedName>
    <definedName name="_____MUN80" localSheetId="16">'[1]C2.2.18'!#REF!</definedName>
    <definedName name="_____MUN80">'[1]C2.2.18'!#REF!</definedName>
    <definedName name="_____MUN90" localSheetId="1">'[1]C2.2.18'!#REF!</definedName>
    <definedName name="_____MUN90" localSheetId="16">'[1]C2.2.18'!#REF!</definedName>
    <definedName name="_____MUN90">'[1]C2.2.18'!#REF!</definedName>
    <definedName name="_____pie1" localSheetId="1">#REF!</definedName>
    <definedName name="_____pie1" localSheetId="16">#REF!</definedName>
    <definedName name="_____pie1" localSheetId="33">#REF!</definedName>
    <definedName name="_____pie1" localSheetId="34">#REF!</definedName>
    <definedName name="_____pie1" localSheetId="8">#REF!</definedName>
    <definedName name="_____pie1">#REF!</definedName>
    <definedName name="_____pie2" localSheetId="1">#REF!</definedName>
    <definedName name="_____pie2" localSheetId="16">#REF!</definedName>
    <definedName name="_____pie2" localSheetId="33">#REF!</definedName>
    <definedName name="_____pie2" localSheetId="34">#REF!</definedName>
    <definedName name="_____pie2" localSheetId="8">#REF!</definedName>
    <definedName name="_____pie2">#REF!</definedName>
    <definedName name="_____pie3" localSheetId="1">#REF!</definedName>
    <definedName name="_____pie3" localSheetId="16">#REF!</definedName>
    <definedName name="_____pie3" localSheetId="33">#REF!</definedName>
    <definedName name="_____pie3" localSheetId="34">#REF!</definedName>
    <definedName name="_____pie3" localSheetId="8">#REF!</definedName>
    <definedName name="_____pie3">#REF!</definedName>
    <definedName name="____EDO50" localSheetId="1">#REF!</definedName>
    <definedName name="____EDO50" localSheetId="16">#REF!</definedName>
    <definedName name="____EDO50" localSheetId="33">#REF!</definedName>
    <definedName name="____EDO50" localSheetId="34">#REF!</definedName>
    <definedName name="____EDO50" localSheetId="8">#REF!</definedName>
    <definedName name="____EDO50">#REF!</definedName>
    <definedName name="____EDO60" localSheetId="1">'[1]C2.2.18'!#REF!</definedName>
    <definedName name="____EDO60" localSheetId="16">'[1]C2.2.18'!#REF!</definedName>
    <definedName name="____EDO60">'[1]C2.2.18'!#REF!</definedName>
    <definedName name="____EDO70" localSheetId="1">'[1]C2.2.18'!#REF!</definedName>
    <definedName name="____EDO70" localSheetId="16">'[1]C2.2.18'!#REF!</definedName>
    <definedName name="____EDO70">'[1]C2.2.18'!#REF!</definedName>
    <definedName name="____EDO80" localSheetId="1">'[1]C2.2.18'!#REF!</definedName>
    <definedName name="____EDO80" localSheetId="16">'[1]C2.2.18'!#REF!</definedName>
    <definedName name="____EDO80">'[1]C2.2.18'!#REF!</definedName>
    <definedName name="____EDO90" localSheetId="1">'[1]C2.2.18'!#REF!</definedName>
    <definedName name="____EDO90" localSheetId="16">'[1]C2.2.18'!#REF!</definedName>
    <definedName name="____EDO90">'[1]C2.2.18'!#REF!</definedName>
    <definedName name="____MUN50" localSheetId="1">#REF!</definedName>
    <definedName name="____MUN50" localSheetId="16">#REF!</definedName>
    <definedName name="____MUN50" localSheetId="33">#REF!</definedName>
    <definedName name="____MUN50" localSheetId="34">#REF!</definedName>
    <definedName name="____MUN50" localSheetId="8">#REF!</definedName>
    <definedName name="____MUN50">#REF!</definedName>
    <definedName name="____MUN60" localSheetId="1">'[1]C2.2.18'!#REF!</definedName>
    <definedName name="____MUN60" localSheetId="16">'[1]C2.2.18'!#REF!</definedName>
    <definedName name="____MUN60">'[1]C2.2.18'!#REF!</definedName>
    <definedName name="____MUN70" localSheetId="1">'[1]C2.2.18'!#REF!</definedName>
    <definedName name="____MUN70" localSheetId="16">'[1]C2.2.18'!#REF!</definedName>
    <definedName name="____MUN70">'[1]C2.2.18'!#REF!</definedName>
    <definedName name="____MUN80" localSheetId="1">'[1]C2.2.18'!#REF!</definedName>
    <definedName name="____MUN80" localSheetId="16">'[1]C2.2.18'!#REF!</definedName>
    <definedName name="____MUN80">'[1]C2.2.18'!#REF!</definedName>
    <definedName name="____MUN90" localSheetId="1">'[1]C2.2.18'!#REF!</definedName>
    <definedName name="____MUN90" localSheetId="16">'[1]C2.2.18'!#REF!</definedName>
    <definedName name="____MUN90">'[1]C2.2.18'!#REF!</definedName>
    <definedName name="____pie1" localSheetId="1">#REF!</definedName>
    <definedName name="____pie1" localSheetId="16">#REF!</definedName>
    <definedName name="____pie1" localSheetId="33">#REF!</definedName>
    <definedName name="____pie1" localSheetId="34">#REF!</definedName>
    <definedName name="____pie1" localSheetId="8">#REF!</definedName>
    <definedName name="____pie1">#REF!</definedName>
    <definedName name="____pie2" localSheetId="1">#REF!</definedName>
    <definedName name="____pie2" localSheetId="16">#REF!</definedName>
    <definedName name="____pie2" localSheetId="33">#REF!</definedName>
    <definedName name="____pie2" localSheetId="34">#REF!</definedName>
    <definedName name="____pie2" localSheetId="8">#REF!</definedName>
    <definedName name="____pie2">#REF!</definedName>
    <definedName name="____pie3" localSheetId="1">#REF!</definedName>
    <definedName name="____pie3" localSheetId="16">#REF!</definedName>
    <definedName name="____pie3" localSheetId="33">#REF!</definedName>
    <definedName name="____pie3" localSheetId="34">#REF!</definedName>
    <definedName name="____pie3" localSheetId="8">#REF!</definedName>
    <definedName name="____pie3">#REF!</definedName>
    <definedName name="___EDO50" localSheetId="1">#REF!</definedName>
    <definedName name="___EDO50" localSheetId="16">#REF!</definedName>
    <definedName name="___EDO50" localSheetId="33">#REF!</definedName>
    <definedName name="___EDO50" localSheetId="34">#REF!</definedName>
    <definedName name="___EDO50" localSheetId="8">#REF!</definedName>
    <definedName name="___EDO50">#REF!</definedName>
    <definedName name="___EDO60" localSheetId="1">'[1]C2.2.18'!#REF!</definedName>
    <definedName name="___EDO60" localSheetId="16">'[1]C2.2.18'!#REF!</definedName>
    <definedName name="___EDO60">'[1]C2.2.18'!#REF!</definedName>
    <definedName name="___EDO70" localSheetId="1">'[1]C2.2.18'!#REF!</definedName>
    <definedName name="___EDO70" localSheetId="16">'[1]C2.2.18'!#REF!</definedName>
    <definedName name="___EDO70">'[1]C2.2.18'!#REF!</definedName>
    <definedName name="___EDO80" localSheetId="1">'[1]C2.2.18'!#REF!</definedName>
    <definedName name="___EDO80" localSheetId="16">'[1]C2.2.18'!#REF!</definedName>
    <definedName name="___EDO80">'[1]C2.2.18'!#REF!</definedName>
    <definedName name="___EDO90" localSheetId="1">'[1]C2.2.18'!#REF!</definedName>
    <definedName name="___EDO90" localSheetId="16">'[1]C2.2.18'!#REF!</definedName>
    <definedName name="___EDO90">'[1]C2.2.18'!#REF!</definedName>
    <definedName name="___MUN50" localSheetId="1">#REF!</definedName>
    <definedName name="___MUN50" localSheetId="16">#REF!</definedName>
    <definedName name="___MUN50" localSheetId="33">#REF!</definedName>
    <definedName name="___MUN50" localSheetId="34">#REF!</definedName>
    <definedName name="___MUN50" localSheetId="8">#REF!</definedName>
    <definedName name="___MUN50">#REF!</definedName>
    <definedName name="___MUN60" localSheetId="1">'[1]C2.2.18'!#REF!</definedName>
    <definedName name="___MUN60" localSheetId="16">'[1]C2.2.18'!#REF!</definedName>
    <definedName name="___MUN60">'[1]C2.2.18'!#REF!</definedName>
    <definedName name="___MUN70" localSheetId="1">'[1]C2.2.18'!#REF!</definedName>
    <definedName name="___MUN70" localSheetId="16">'[1]C2.2.18'!#REF!</definedName>
    <definedName name="___MUN70">'[1]C2.2.18'!#REF!</definedName>
    <definedName name="___MUN80" localSheetId="1">'[1]C2.2.18'!#REF!</definedName>
    <definedName name="___MUN80" localSheetId="16">'[1]C2.2.18'!#REF!</definedName>
    <definedName name="___MUN80">'[1]C2.2.18'!#REF!</definedName>
    <definedName name="___MUN90" localSheetId="1">'[1]C2.2.18'!#REF!</definedName>
    <definedName name="___MUN90" localSheetId="16">'[1]C2.2.18'!#REF!</definedName>
    <definedName name="___MUN90">'[1]C2.2.18'!#REF!</definedName>
    <definedName name="___pie1" localSheetId="1">#REF!</definedName>
    <definedName name="___pie1" localSheetId="16">#REF!</definedName>
    <definedName name="___pie1" localSheetId="33">#REF!</definedName>
    <definedName name="___pie1" localSheetId="34">#REF!</definedName>
    <definedName name="___pie1" localSheetId="8">#REF!</definedName>
    <definedName name="___pie1">#REF!</definedName>
    <definedName name="___pie2" localSheetId="1">#REF!</definedName>
    <definedName name="___pie2" localSheetId="16">#REF!</definedName>
    <definedName name="___pie2" localSheetId="33">#REF!</definedName>
    <definedName name="___pie2" localSheetId="34">#REF!</definedName>
    <definedName name="___pie2" localSheetId="8">#REF!</definedName>
    <definedName name="___pie2">#REF!</definedName>
    <definedName name="___pie3" localSheetId="1">#REF!</definedName>
    <definedName name="___pie3" localSheetId="16">#REF!</definedName>
    <definedName name="___pie3" localSheetId="33">#REF!</definedName>
    <definedName name="___pie3" localSheetId="34">#REF!</definedName>
    <definedName name="___pie3" localSheetId="8">#REF!</definedName>
    <definedName name="___pie3">#REF!</definedName>
    <definedName name="__EDO50" localSheetId="1">#REF!</definedName>
    <definedName name="__EDO50" localSheetId="16">#REF!</definedName>
    <definedName name="__EDO50" localSheetId="33">#REF!</definedName>
    <definedName name="__EDO50" localSheetId="34">#REF!</definedName>
    <definedName name="__EDO50" localSheetId="8">#REF!</definedName>
    <definedName name="__EDO50">#REF!</definedName>
    <definedName name="__EDO60" localSheetId="1">'[1]C2.2.18'!#REF!</definedName>
    <definedName name="__EDO60" localSheetId="16">'[1]C2.2.18'!#REF!</definedName>
    <definedName name="__EDO60">'[1]C2.2.18'!#REF!</definedName>
    <definedName name="__EDO70" localSheetId="1">'[1]C2.2.18'!#REF!</definedName>
    <definedName name="__EDO70" localSheetId="16">'[1]C2.2.18'!#REF!</definedName>
    <definedName name="__EDO70">'[1]C2.2.18'!#REF!</definedName>
    <definedName name="__EDO80" localSheetId="1">'[1]C2.2.18'!#REF!</definedName>
    <definedName name="__EDO80" localSheetId="16">'[1]C2.2.18'!#REF!</definedName>
    <definedName name="__EDO80">'[1]C2.2.18'!#REF!</definedName>
    <definedName name="__EDO90" localSheetId="1">'[1]C2.2.18'!#REF!</definedName>
    <definedName name="__EDO90" localSheetId="16">'[1]C2.2.18'!#REF!</definedName>
    <definedName name="__EDO90">'[1]C2.2.18'!#REF!</definedName>
    <definedName name="__MUN50" localSheetId="1">#REF!</definedName>
    <definedName name="__MUN50" localSheetId="16">#REF!</definedName>
    <definedName name="__MUN50" localSheetId="33">#REF!</definedName>
    <definedName name="__MUN50" localSheetId="34">#REF!</definedName>
    <definedName name="__MUN50" localSheetId="8">#REF!</definedName>
    <definedName name="__MUN50">#REF!</definedName>
    <definedName name="__MUN60" localSheetId="1">'[1]C2.2.18'!#REF!</definedName>
    <definedName name="__MUN60" localSheetId="16">'[1]C2.2.18'!#REF!</definedName>
    <definedName name="__MUN60">'[1]C2.2.18'!#REF!</definedName>
    <definedName name="__MUN70" localSheetId="1">'[1]C2.2.18'!#REF!</definedName>
    <definedName name="__MUN70" localSheetId="16">'[1]C2.2.18'!#REF!</definedName>
    <definedName name="__MUN70">'[1]C2.2.18'!#REF!</definedName>
    <definedName name="__MUN80" localSheetId="1">'[1]C2.2.18'!#REF!</definedName>
    <definedName name="__MUN80" localSheetId="16">'[1]C2.2.18'!#REF!</definedName>
    <definedName name="__MUN80">'[1]C2.2.18'!#REF!</definedName>
    <definedName name="__MUN90" localSheetId="1">'[1]C2.2.18'!#REF!</definedName>
    <definedName name="__MUN90" localSheetId="16">'[1]C2.2.18'!#REF!</definedName>
    <definedName name="__MUN90">'[1]C2.2.18'!#REF!</definedName>
    <definedName name="__pie1" localSheetId="1">#REF!</definedName>
    <definedName name="__pie1" localSheetId="16">#REF!</definedName>
    <definedName name="__pie1" localSheetId="33">#REF!</definedName>
    <definedName name="__pie1" localSheetId="34">#REF!</definedName>
    <definedName name="__pie1" localSheetId="8">#REF!</definedName>
    <definedName name="__pie1">#REF!</definedName>
    <definedName name="__pie2" localSheetId="1">#REF!</definedName>
    <definedName name="__pie2" localSheetId="16">#REF!</definedName>
    <definedName name="__pie2" localSheetId="33">#REF!</definedName>
    <definedName name="__pie2" localSheetId="34">#REF!</definedName>
    <definedName name="__pie2" localSheetId="8">#REF!</definedName>
    <definedName name="__pie2">#REF!</definedName>
    <definedName name="__pie3" localSheetId="1">#REF!</definedName>
    <definedName name="__pie3" localSheetId="16">#REF!</definedName>
    <definedName name="__pie3" localSheetId="33">#REF!</definedName>
    <definedName name="__pie3" localSheetId="34">#REF!</definedName>
    <definedName name="__pie3" localSheetId="8">#REF!</definedName>
    <definedName name="__pie3">#REF!</definedName>
    <definedName name="_EDO50" localSheetId="1">#REF!</definedName>
    <definedName name="_EDO50" localSheetId="16">#REF!</definedName>
    <definedName name="_EDO50" localSheetId="33">#REF!</definedName>
    <definedName name="_EDO50" localSheetId="34">#REF!</definedName>
    <definedName name="_EDO50" localSheetId="8">#REF!</definedName>
    <definedName name="_EDO50">#REF!</definedName>
    <definedName name="_EDO60" localSheetId="1">'[1]C2.2.18'!#REF!</definedName>
    <definedName name="_EDO60" localSheetId="16">'[1]C2.2.18'!#REF!</definedName>
    <definedName name="_EDO60">'[1]C2.2.18'!#REF!</definedName>
    <definedName name="_EDO70" localSheetId="1">'[1]C2.2.18'!#REF!</definedName>
    <definedName name="_EDO70" localSheetId="16">'[1]C2.2.18'!#REF!</definedName>
    <definedName name="_EDO70">'[1]C2.2.18'!#REF!</definedName>
    <definedName name="_EDO80" localSheetId="1">'[1]C2.2.18'!#REF!</definedName>
    <definedName name="_EDO80" localSheetId="16">'[1]C2.2.18'!#REF!</definedName>
    <definedName name="_EDO80">'[1]C2.2.18'!#REF!</definedName>
    <definedName name="_EDO90" localSheetId="1">'[1]C2.2.18'!#REF!</definedName>
    <definedName name="_EDO90" localSheetId="16">'[1]C2.2.18'!#REF!</definedName>
    <definedName name="_EDO90">'[1]C2.2.18'!#REF!</definedName>
    <definedName name="_MUN50" localSheetId="1">#REF!</definedName>
    <definedName name="_MUN50" localSheetId="16">#REF!</definedName>
    <definedName name="_MUN50" localSheetId="33">#REF!</definedName>
    <definedName name="_MUN50" localSheetId="34">#REF!</definedName>
    <definedName name="_MUN50" localSheetId="8">#REF!</definedName>
    <definedName name="_MUN50">#REF!</definedName>
    <definedName name="_MUN60" localSheetId="1">'[1]C2.2.18'!#REF!</definedName>
    <definedName name="_MUN60" localSheetId="16">'[1]C2.2.18'!#REF!</definedName>
    <definedName name="_MUN60">'[1]C2.2.18'!#REF!</definedName>
    <definedName name="_MUN70" localSheetId="1">'[1]C2.2.18'!#REF!</definedName>
    <definedName name="_MUN70" localSheetId="16">'[1]C2.2.18'!#REF!</definedName>
    <definedName name="_MUN70">'[1]C2.2.18'!#REF!</definedName>
    <definedName name="_MUN80" localSheetId="1">'[1]C2.2.18'!#REF!</definedName>
    <definedName name="_MUN80" localSheetId="16">'[1]C2.2.18'!#REF!</definedName>
    <definedName name="_MUN80">'[1]C2.2.18'!#REF!</definedName>
    <definedName name="_MUN90" localSheetId="1">'[1]C2.2.18'!#REF!</definedName>
    <definedName name="_MUN90" localSheetId="16">'[1]C2.2.18'!#REF!</definedName>
    <definedName name="_MUN90">'[1]C2.2.18'!#REF!</definedName>
    <definedName name="_pie1" localSheetId="1">#REF!</definedName>
    <definedName name="_pie1" localSheetId="16">#REF!</definedName>
    <definedName name="_pie1" localSheetId="33">#REF!</definedName>
    <definedName name="_pie1" localSheetId="34">#REF!</definedName>
    <definedName name="_pie1" localSheetId="8">#REF!</definedName>
    <definedName name="_pie1">#REF!</definedName>
    <definedName name="_pie2" localSheetId="1">#REF!</definedName>
    <definedName name="_pie2" localSheetId="16">#REF!</definedName>
    <definedName name="_pie2" localSheetId="33">#REF!</definedName>
    <definedName name="_pie2" localSheetId="34">#REF!</definedName>
    <definedName name="_pie2" localSheetId="39">#REF!</definedName>
    <definedName name="_pie2" localSheetId="40">#REF!</definedName>
    <definedName name="_pie2" localSheetId="8">#REF!</definedName>
    <definedName name="_pie2" localSheetId="24">#REF!</definedName>
    <definedName name="_pie2" localSheetId="38">#REF!</definedName>
    <definedName name="_pie2">#REF!</definedName>
    <definedName name="_pie3" localSheetId="1">#REF!</definedName>
    <definedName name="_pie3" localSheetId="16">#REF!</definedName>
    <definedName name="_pie3" localSheetId="33">#REF!</definedName>
    <definedName name="_pie3" localSheetId="34">#REF!</definedName>
    <definedName name="_pie3" localSheetId="39">#REF!</definedName>
    <definedName name="_pie3" localSheetId="40">#REF!</definedName>
    <definedName name="_pie3" localSheetId="8">#REF!</definedName>
    <definedName name="_pie3" localSheetId="24">#REF!</definedName>
    <definedName name="_pie3" localSheetId="38">#REF!</definedName>
    <definedName name="_pie3">#REF!</definedName>
    <definedName name="A_impresión_IM" localSheetId="1">#REF!</definedName>
    <definedName name="A_impresión_IM" localSheetId="16">#REF!</definedName>
    <definedName name="A_impresión_IM" localSheetId="33">#REF!</definedName>
    <definedName name="A_impresión_IM" localSheetId="34">#REF!</definedName>
    <definedName name="A_impresión_IM" localSheetId="8">#REF!</definedName>
    <definedName name="A_impresión_IM" localSheetId="24">#REF!</definedName>
    <definedName name="A_impresión_IM" localSheetId="38">#REF!</definedName>
    <definedName name="A_impresión_IM">#REF!</definedName>
    <definedName name="_xlnm.Print_Area" localSheetId="1">'5.1'!$A$2:$Q$38</definedName>
    <definedName name="_xlnm.Print_Area" localSheetId="11">'5.10'!$A$2:$N$57</definedName>
    <definedName name="_xlnm.Print_Area" localSheetId="12">'5.11'!$A$2:$M$37</definedName>
    <definedName name="_xlnm.Print_Area" localSheetId="13">'5.12'!$A$2:$M$39</definedName>
    <definedName name="_xlnm.Print_Area" localSheetId="14">'5.13'!$A$2:$M$44</definedName>
    <definedName name="_xlnm.Print_Area" localSheetId="15">'5.14'!$A$2:$O$59</definedName>
    <definedName name="_xlnm.Print_Area" localSheetId="16">'5.15'!$A$2:$P$48</definedName>
    <definedName name="_xlnm.Print_Area" localSheetId="17">'5.16'!$A$2:$N$36</definedName>
    <definedName name="_xlnm.Print_Area" localSheetId="18">'5.17a'!$A$2:$J$31</definedName>
    <definedName name="_xlnm.Print_Area" localSheetId="19">'5.17b'!$A$2:$I$41</definedName>
    <definedName name="_xlnm.Print_Area" localSheetId="20">'5.18'!$A$2:$I$39</definedName>
    <definedName name="_xlnm.Print_Area" localSheetId="21">'5.19a'!$A$2:$J$30</definedName>
    <definedName name="_xlnm.Print_Area" localSheetId="22">'5.19b'!$A$2:$I$39</definedName>
    <definedName name="_xlnm.Print_Area" localSheetId="2">'5.2'!$A$2:$L$30</definedName>
    <definedName name="_xlnm.Print_Area" localSheetId="23">'5.20'!$A$2:$H$38</definedName>
    <definedName name="_xlnm.Print_Area" localSheetId="25">'5.21'!$A$2:$K$28</definedName>
    <definedName name="_xlnm.Print_Area" localSheetId="26">'5.22'!$A$2:$K$27</definedName>
    <definedName name="_xlnm.Print_Area" localSheetId="27">'5.23'!$A$2:$K$26</definedName>
    <definedName name="_xlnm.Print_Area" localSheetId="28">'5.24'!$A$2:$K$53</definedName>
    <definedName name="_xlnm.Print_Area" localSheetId="29">'5.25'!$A$2:$K$47</definedName>
    <definedName name="_xlnm.Print_Area" localSheetId="30">'5.26'!$A$2:$K$30</definedName>
    <definedName name="_xlnm.Print_Area" localSheetId="31">'5.27'!$A$2:$K$28</definedName>
    <definedName name="_xlnm.Print_Area" localSheetId="32">'5.28'!$A$2:$G$22</definedName>
    <definedName name="_xlnm.Print_Area" localSheetId="33">'5.29'!$A$2:$F$30</definedName>
    <definedName name="_xlnm.Print_Area" localSheetId="34">'5.30'!$A$2:$J$22</definedName>
    <definedName name="_xlnm.Print_Area" localSheetId="35">'5.31'!$A$2:$G$22</definedName>
    <definedName name="_xlnm.Print_Area" localSheetId="36">'5.32'!$A$2:$G$26</definedName>
    <definedName name="_xlnm.Print_Area" localSheetId="37">'5.33'!$A$2:$G$23</definedName>
    <definedName name="_xlnm.Print_Area" localSheetId="39">'5.34a'!$A$2:$M$26</definedName>
    <definedName name="_xlnm.Print_Area" localSheetId="40">'5.34b'!$A$2:$I$27</definedName>
    <definedName name="_xlnm.Print_Area" localSheetId="3">'5.3a'!$A$2:$K$16</definedName>
    <definedName name="_xlnm.Print_Area" localSheetId="4">'5.3b'!$A$2:$H$29</definedName>
    <definedName name="_xlnm.Print_Area" localSheetId="5">'5.4'!$A$2:$M$45</definedName>
    <definedName name="_xlnm.Print_Area" localSheetId="6">'5.5'!$A$2:$O$28</definedName>
    <definedName name="_xlnm.Print_Area" localSheetId="7">'5.6'!$A$2:$P$44</definedName>
    <definedName name="_xlnm.Print_Area" localSheetId="8">'5.7'!$A$2:$H$18</definedName>
    <definedName name="_xlnm.Print_Area" localSheetId="9">'5.8'!$A$2:$M$34</definedName>
    <definedName name="_xlnm.Print_Area" localSheetId="10">'5.9'!$A$2:$N$35</definedName>
    <definedName name="_xlnm.Print_Area" localSheetId="24">'G 5.1'!$A$2:$D$35</definedName>
    <definedName name="_xlnm.Print_Area" localSheetId="38">'G 5.2'!$A$2:$D$34</definedName>
    <definedName name="_xlnm.Print_Area" localSheetId="0">'Índice'!$A$2:$C$153</definedName>
    <definedName name="bo_anio" localSheetId="1">#REF!</definedName>
    <definedName name="bo_anio" localSheetId="16">#REF!</definedName>
    <definedName name="bo_anio" localSheetId="33">#REF!</definedName>
    <definedName name="bo_anio" localSheetId="34">#REF!</definedName>
    <definedName name="bo_anio" localSheetId="8">#REF!</definedName>
    <definedName name="bo_anio" localSheetId="24">#REF!</definedName>
    <definedName name="bo_anio" localSheetId="38">#REF!</definedName>
    <definedName name="bo_anio">#REF!</definedName>
    <definedName name="bo_des" localSheetId="1">#REF!</definedName>
    <definedName name="bo_des" localSheetId="16">#REF!</definedName>
    <definedName name="bo_des" localSheetId="33">#REF!</definedName>
    <definedName name="bo_des" localSheetId="34">#REF!</definedName>
    <definedName name="bo_des" localSheetId="8">#REF!</definedName>
    <definedName name="bo_des" localSheetId="24">#REF!</definedName>
    <definedName name="bo_des" localSheetId="38">#REF!</definedName>
    <definedName name="bo_des">#REF!</definedName>
    <definedName name="bo_ref_anio" localSheetId="1">#REF!</definedName>
    <definedName name="bo_ref_anio" localSheetId="16">#REF!</definedName>
    <definedName name="bo_ref_anio" localSheetId="33">#REF!</definedName>
    <definedName name="bo_ref_anio" localSheetId="34">#REF!</definedName>
    <definedName name="bo_ref_anio" localSheetId="8">#REF!</definedName>
    <definedName name="bo_ref_anio" localSheetId="24">#REF!</definedName>
    <definedName name="bo_ref_anio" localSheetId="38">#REF!</definedName>
    <definedName name="bo_ref_anio">#REF!</definedName>
    <definedName name="bo_ref_ind" localSheetId="1">#REF!</definedName>
    <definedName name="bo_ref_ind" localSheetId="16">#REF!</definedName>
    <definedName name="bo_ref_ind" localSheetId="33">#REF!</definedName>
    <definedName name="bo_ref_ind" localSheetId="34">#REF!</definedName>
    <definedName name="bo_ref_ind" localSheetId="8">#REF!</definedName>
    <definedName name="bo_ref_ind" localSheetId="24">#REF!</definedName>
    <definedName name="bo_ref_ind" localSheetId="38">#REF!</definedName>
    <definedName name="bo_ref_ind">#REF!</definedName>
    <definedName name="bo_ref_nal" localSheetId="1">#REF!</definedName>
    <definedName name="bo_ref_nal" localSheetId="16">#REF!</definedName>
    <definedName name="bo_ref_nal" localSheetId="33">#REF!</definedName>
    <definedName name="bo_ref_nal" localSheetId="34">#REF!</definedName>
    <definedName name="bo_ref_nal" localSheetId="8">#REF!</definedName>
    <definedName name="bo_ref_nal" localSheetId="24">#REF!</definedName>
    <definedName name="bo_ref_nal" localSheetId="38">#REF!</definedName>
    <definedName name="bo_ref_nal">#REF!</definedName>
    <definedName name="br_anio" localSheetId="1">#REF!</definedName>
    <definedName name="br_anio" localSheetId="16">#REF!</definedName>
    <definedName name="br_anio" localSheetId="33">#REF!</definedName>
    <definedName name="br_anio" localSheetId="34">#REF!</definedName>
    <definedName name="br_anio" localSheetId="8">#REF!</definedName>
    <definedName name="br_anio" localSheetId="24">#REF!</definedName>
    <definedName name="br_anio" localSheetId="38">#REF!</definedName>
    <definedName name="br_anio">#REF!</definedName>
    <definedName name="br_des" localSheetId="1">#REF!</definedName>
    <definedName name="br_des" localSheetId="16">#REF!</definedName>
    <definedName name="br_des" localSheetId="33">#REF!</definedName>
    <definedName name="br_des" localSheetId="34">#REF!</definedName>
    <definedName name="br_des" localSheetId="8">#REF!</definedName>
    <definedName name="br_des" localSheetId="24">#REF!</definedName>
    <definedName name="br_des" localSheetId="38">#REF!</definedName>
    <definedName name="br_des">#REF!</definedName>
    <definedName name="br_ref_anio" localSheetId="1">#REF!</definedName>
    <definedName name="br_ref_anio" localSheetId="16">#REF!</definedName>
    <definedName name="br_ref_anio" localSheetId="33">#REF!</definedName>
    <definedName name="br_ref_anio" localSheetId="34">#REF!</definedName>
    <definedName name="br_ref_anio" localSheetId="8">#REF!</definedName>
    <definedName name="br_ref_anio" localSheetId="24">#REF!</definedName>
    <definedName name="br_ref_anio" localSheetId="38">#REF!</definedName>
    <definedName name="br_ref_anio">#REF!</definedName>
    <definedName name="br_ref_ind" localSheetId="1">#REF!</definedName>
    <definedName name="br_ref_ind" localSheetId="16">#REF!</definedName>
    <definedName name="br_ref_ind" localSheetId="33">#REF!</definedName>
    <definedName name="br_ref_ind" localSheetId="34">#REF!</definedName>
    <definedName name="br_ref_ind" localSheetId="8">#REF!</definedName>
    <definedName name="br_ref_ind" localSheetId="24">#REF!</definedName>
    <definedName name="br_ref_ind" localSheetId="38">#REF!</definedName>
    <definedName name="br_ref_ind">#REF!</definedName>
    <definedName name="br_ref_nal" localSheetId="1">#REF!</definedName>
    <definedName name="br_ref_nal" localSheetId="16">#REF!</definedName>
    <definedName name="br_ref_nal" localSheetId="33">#REF!</definedName>
    <definedName name="br_ref_nal" localSheetId="34">#REF!</definedName>
    <definedName name="br_ref_nal" localSheetId="8">#REF!</definedName>
    <definedName name="br_ref_nal" localSheetId="24">#REF!</definedName>
    <definedName name="br_ref_nal" localSheetId="38">#REF!</definedName>
    <definedName name="br_ref_nal">#REF!</definedName>
    <definedName name="central">"Imagen 14"</definedName>
    <definedName name="Consulta17" localSheetId="1">#REF!</definedName>
    <definedName name="Consulta17" localSheetId="16">#REF!</definedName>
    <definedName name="Consulta17" localSheetId="33">#REF!</definedName>
    <definedName name="Consulta17" localSheetId="34">#REF!</definedName>
    <definedName name="Consulta17" localSheetId="8">#REF!</definedName>
    <definedName name="Consulta17" localSheetId="24">#REF!</definedName>
    <definedName name="Consulta17" localSheetId="38">#REF!</definedName>
    <definedName name="Consulta17">#REF!</definedName>
    <definedName name="Consulta9" localSheetId="1">#REF!</definedName>
    <definedName name="Consulta9" localSheetId="16">#REF!</definedName>
    <definedName name="Consulta9" localSheetId="33">#REF!</definedName>
    <definedName name="Consulta9" localSheetId="34">#REF!</definedName>
    <definedName name="Consulta9" localSheetId="8">#REF!</definedName>
    <definedName name="Consulta9" localSheetId="24">#REF!</definedName>
    <definedName name="Consulta9" localSheetId="38">#REF!</definedName>
    <definedName name="Consulta9">#REF!</definedName>
    <definedName name="EDO50">#REF!</definedName>
    <definedName name="EDO60" localSheetId="16">'[1]C2.2.18'!#REF!</definedName>
    <definedName name="EDO60">'[1]C2.2.18'!#REF!</definedName>
    <definedName name="EDO70" localSheetId="16">'[1]C2.2.18'!#REF!</definedName>
    <definedName name="EDO70">'[1]C2.2.18'!#REF!</definedName>
    <definedName name="EDO80" localSheetId="16">'[1]C2.2.18'!#REF!</definedName>
    <definedName name="EDO80">'[1]C2.2.18'!#REF!</definedName>
    <definedName name="EDO90" localSheetId="16">'[1]C2.2.18'!#REF!</definedName>
    <definedName name="EDO90">'[1]C2.2.18'!#REF!</definedName>
    <definedName name="encabezado" localSheetId="1">#REF!</definedName>
    <definedName name="encabezado" localSheetId="16">#REF!</definedName>
    <definedName name="encabezado" localSheetId="33">#REF!</definedName>
    <definedName name="encabezado" localSheetId="34">#REF!</definedName>
    <definedName name="encabezado" localSheetId="8">#REF!</definedName>
    <definedName name="encabezado" localSheetId="24">#REF!</definedName>
    <definedName name="encabezado" localSheetId="38">#REF!</definedName>
    <definedName name="encabezado">#REF!</definedName>
    <definedName name="encabezado1" localSheetId="1">#REF!</definedName>
    <definedName name="encabezado1" localSheetId="16">#REF!</definedName>
    <definedName name="encabezado1" localSheetId="33">#REF!</definedName>
    <definedName name="encabezado1" localSheetId="34">#REF!</definedName>
    <definedName name="encabezado1" localSheetId="8">#REF!</definedName>
    <definedName name="encabezado1" localSheetId="24">#REF!</definedName>
    <definedName name="encabezado1" localSheetId="38">#REF!</definedName>
    <definedName name="encabezado1">#REF!</definedName>
    <definedName name="encabezado2" localSheetId="1">#REF!</definedName>
    <definedName name="encabezado2" localSheetId="16">#REF!</definedName>
    <definedName name="encabezado2" localSheetId="33">#REF!</definedName>
    <definedName name="encabezado2" localSheetId="34">#REF!</definedName>
    <definedName name="encabezado2" localSheetId="8">#REF!</definedName>
    <definedName name="encabezado2" localSheetId="24">#REF!</definedName>
    <definedName name="encabezado2" localSheetId="38">#REF!</definedName>
    <definedName name="encabezado2">#REF!</definedName>
    <definedName name="encabezado3" localSheetId="1">#REF!</definedName>
    <definedName name="encabezado3" localSheetId="16">#REF!</definedName>
    <definedName name="encabezado3" localSheetId="33">#REF!</definedName>
    <definedName name="encabezado3" localSheetId="34">#REF!</definedName>
    <definedName name="encabezado3" localSheetId="8">#REF!</definedName>
    <definedName name="encabezado3" localSheetId="24">#REF!</definedName>
    <definedName name="encabezado3" localSheetId="38">#REF!</definedName>
    <definedName name="encabezado3">#REF!</definedName>
    <definedName name="ent_sig" localSheetId="1">#REF!</definedName>
    <definedName name="ent_sig" localSheetId="16">#REF!</definedName>
    <definedName name="ent_sig" localSheetId="33">#REF!</definedName>
    <definedName name="ent_sig" localSheetId="34">#REF!</definedName>
    <definedName name="ent_sig" localSheetId="8">#REF!</definedName>
    <definedName name="ent_sig" localSheetId="24">#REF!</definedName>
    <definedName name="ent_sig" localSheetId="38">#REF!</definedName>
    <definedName name="ent_sig">#REF!</definedName>
    <definedName name="ini_gra" localSheetId="1">#REF!</definedName>
    <definedName name="ini_gra" localSheetId="16">#REF!</definedName>
    <definedName name="ini_gra" localSheetId="33">#REF!</definedName>
    <definedName name="ini_gra" localSheetId="34">#REF!</definedName>
    <definedName name="ini_gra" localSheetId="8">#REF!</definedName>
    <definedName name="ini_gra" localSheetId="24">#REF!</definedName>
    <definedName name="ini_gra" localSheetId="38">#REF!</definedName>
    <definedName name="ini_gra">#REF!</definedName>
    <definedName name="inicio" localSheetId="1">#REF!</definedName>
    <definedName name="inicio" localSheetId="16">#REF!</definedName>
    <definedName name="inicio" localSheetId="33">#REF!</definedName>
    <definedName name="inicio" localSheetId="34">#REF!</definedName>
    <definedName name="inicio" localSheetId="39">#REF!</definedName>
    <definedName name="inicio" localSheetId="40">#REF!</definedName>
    <definedName name="inicio" localSheetId="8">#REF!</definedName>
    <definedName name="inicio" localSheetId="24">#REF!</definedName>
    <definedName name="inicio" localSheetId="38">#REF!</definedName>
    <definedName name="inicio">#REF!</definedName>
    <definedName name="inicio1" localSheetId="1">#REF!</definedName>
    <definedName name="inicio1" localSheetId="16">#REF!</definedName>
    <definedName name="inicio1" localSheetId="33">#REF!</definedName>
    <definedName name="inicio1" localSheetId="34">#REF!</definedName>
    <definedName name="inicio1" localSheetId="39">#REF!</definedName>
    <definedName name="inicio1" localSheetId="40">#REF!</definedName>
    <definedName name="inicio1" localSheetId="8">#REF!</definedName>
    <definedName name="inicio1" localSheetId="24">#REF!</definedName>
    <definedName name="inicio1" localSheetId="38">#REF!</definedName>
    <definedName name="inicio1">#REF!</definedName>
    <definedName name="inicio2" localSheetId="1">#REF!</definedName>
    <definedName name="inicio2" localSheetId="16">#REF!</definedName>
    <definedName name="inicio2" localSheetId="33">#REF!</definedName>
    <definedName name="inicio2" localSheetId="34">#REF!</definedName>
    <definedName name="inicio2" localSheetId="39">#REF!</definedName>
    <definedName name="inicio2" localSheetId="40">#REF!</definedName>
    <definedName name="inicio2" localSheetId="8">#REF!</definedName>
    <definedName name="inicio2" localSheetId="24">#REF!</definedName>
    <definedName name="inicio2" localSheetId="38">#REF!</definedName>
    <definedName name="inicio2">#REF!</definedName>
    <definedName name="inicio3" localSheetId="1">#REF!</definedName>
    <definedName name="inicio3" localSheetId="16">#REF!</definedName>
    <definedName name="inicio3" localSheetId="33">#REF!</definedName>
    <definedName name="inicio3" localSheetId="34">#REF!</definedName>
    <definedName name="inicio3" localSheetId="8">#REF!</definedName>
    <definedName name="inicio3" localSheetId="24">#REF!</definedName>
    <definedName name="inicio3" localSheetId="38">#REF!</definedName>
    <definedName name="inicio3">#REF!</definedName>
    <definedName name="lo_anio" localSheetId="1">#REF!</definedName>
    <definedName name="lo_anio" localSheetId="16">#REF!</definedName>
    <definedName name="lo_anio" localSheetId="33">#REF!</definedName>
    <definedName name="lo_anio" localSheetId="34">#REF!</definedName>
    <definedName name="lo_anio" localSheetId="8">#REF!</definedName>
    <definedName name="lo_anio" localSheetId="24">#REF!</definedName>
    <definedName name="lo_anio" localSheetId="38">#REF!</definedName>
    <definedName name="lo_anio">#REF!</definedName>
    <definedName name="lo_des" localSheetId="1">#REF!</definedName>
    <definedName name="lo_des" localSheetId="16">#REF!</definedName>
    <definedName name="lo_des" localSheetId="33">#REF!</definedName>
    <definedName name="lo_des" localSheetId="34">#REF!</definedName>
    <definedName name="lo_des" localSheetId="8">#REF!</definedName>
    <definedName name="lo_des" localSheetId="24">#REF!</definedName>
    <definedName name="lo_des" localSheetId="38">#REF!</definedName>
    <definedName name="lo_des">#REF!</definedName>
    <definedName name="lo_ref_anio" localSheetId="1">#REF!</definedName>
    <definedName name="lo_ref_anio" localSheetId="16">#REF!</definedName>
    <definedName name="lo_ref_anio" localSheetId="33">#REF!</definedName>
    <definedName name="lo_ref_anio" localSheetId="34">#REF!</definedName>
    <definedName name="lo_ref_anio" localSheetId="8">#REF!</definedName>
    <definedName name="lo_ref_anio" localSheetId="24">#REF!</definedName>
    <definedName name="lo_ref_anio" localSheetId="38">#REF!</definedName>
    <definedName name="lo_ref_anio">#REF!</definedName>
    <definedName name="lo_ref_ind" localSheetId="1">#REF!</definedName>
    <definedName name="lo_ref_ind" localSheetId="16">#REF!</definedName>
    <definedName name="lo_ref_ind" localSheetId="33">#REF!</definedName>
    <definedName name="lo_ref_ind" localSheetId="34">#REF!</definedName>
    <definedName name="lo_ref_ind" localSheetId="8">#REF!</definedName>
    <definedName name="lo_ref_ind" localSheetId="24">#REF!</definedName>
    <definedName name="lo_ref_ind" localSheetId="38">#REF!</definedName>
    <definedName name="lo_ref_ind">#REF!</definedName>
    <definedName name="lr_anio" localSheetId="1">#REF!</definedName>
    <definedName name="lr_anio" localSheetId="16">#REF!</definedName>
    <definedName name="lr_anio" localSheetId="33">#REF!</definedName>
    <definedName name="lr_anio" localSheetId="34">#REF!</definedName>
    <definedName name="lr_anio" localSheetId="8">#REF!</definedName>
    <definedName name="lr_anio" localSheetId="24">#REF!</definedName>
    <definedName name="lr_anio" localSheetId="38">#REF!</definedName>
    <definedName name="lr_anio">#REF!</definedName>
    <definedName name="lr_des" localSheetId="1">#REF!</definedName>
    <definedName name="lr_des" localSheetId="16">#REF!</definedName>
    <definedName name="lr_des" localSheetId="33">#REF!</definedName>
    <definedName name="lr_des" localSheetId="34">#REF!</definedName>
    <definedName name="lr_des" localSheetId="8">#REF!</definedName>
    <definedName name="lr_des" localSheetId="24">#REF!</definedName>
    <definedName name="lr_des" localSheetId="38">#REF!</definedName>
    <definedName name="lr_des">#REF!</definedName>
    <definedName name="lr_ref_anio" localSheetId="1">#REF!</definedName>
    <definedName name="lr_ref_anio" localSheetId="16">#REF!</definedName>
    <definedName name="lr_ref_anio" localSheetId="33">#REF!</definedName>
    <definedName name="lr_ref_anio" localSheetId="34">#REF!</definedName>
    <definedName name="lr_ref_anio" localSheetId="8">#REF!</definedName>
    <definedName name="lr_ref_anio" localSheetId="24">#REF!</definedName>
    <definedName name="lr_ref_anio" localSheetId="38">#REF!</definedName>
    <definedName name="lr_ref_anio">#REF!</definedName>
    <definedName name="lr_ref_ind" localSheetId="1">#REF!</definedName>
    <definedName name="lr_ref_ind" localSheetId="16">#REF!</definedName>
    <definedName name="lr_ref_ind" localSheetId="33">#REF!</definedName>
    <definedName name="lr_ref_ind" localSheetId="34">#REF!</definedName>
    <definedName name="lr_ref_ind" localSheetId="8">#REF!</definedName>
    <definedName name="lr_ref_ind" localSheetId="24">#REF!</definedName>
    <definedName name="lr_ref_ind" localSheetId="38">#REF!</definedName>
    <definedName name="lr_ref_ind">#REF!</definedName>
    <definedName name="MUN50">#REF!</definedName>
    <definedName name="MUN60" localSheetId="16">'[1]C2.2.18'!#REF!</definedName>
    <definedName name="MUN60">'[1]C2.2.18'!#REF!</definedName>
    <definedName name="MUN70" localSheetId="16">'[1]C2.2.18'!#REF!</definedName>
    <definedName name="MUN70">'[1]C2.2.18'!#REF!</definedName>
    <definedName name="MUN80" localSheetId="16">'[1]C2.2.18'!#REF!</definedName>
    <definedName name="MUN80">'[1]C2.2.18'!#REF!</definedName>
    <definedName name="MUN90" localSheetId="16">'[1]C2.2.18'!#REF!</definedName>
    <definedName name="MUN90">'[1]C2.2.18'!#REF!</definedName>
    <definedName name="pie" localSheetId="1">#REF!</definedName>
    <definedName name="pie" localSheetId="16">#REF!</definedName>
    <definedName name="pie" localSheetId="33">#REF!</definedName>
    <definedName name="pie" localSheetId="34">#REF!</definedName>
    <definedName name="pie" localSheetId="8">#REF!</definedName>
    <definedName name="pie" localSheetId="24">#REF!</definedName>
    <definedName name="pie" localSheetId="38">#REF!</definedName>
    <definedName name="pie">#REF!</definedName>
    <definedName name="pie1">#REF!</definedName>
    <definedName name="pie2">#REF!</definedName>
    <definedName name="pie3">#REF!</definedName>
    <definedName name="_xlnm.Print_Titles" localSheetId="11">'5.10'!$2:$8</definedName>
    <definedName name="_xlnm.Print_Titles" localSheetId="14">'5.13'!$2:$8</definedName>
    <definedName name="_xlnm.Print_Titles" localSheetId="15">'5.14'!$2:$8</definedName>
    <definedName name="_xlnm.Print_Titles" localSheetId="16">'5.15'!$2:$9</definedName>
    <definedName name="_xlnm.Print_Titles" localSheetId="17">'5.16'!$2:$8</definedName>
    <definedName name="_xlnm.Print_Titles" localSheetId="18">'5.17a'!$2:$8</definedName>
    <definedName name="_xlnm.Print_Titles" localSheetId="19">'5.17b'!$2:$8</definedName>
    <definedName name="_xlnm.Print_Titles" localSheetId="20">'5.18'!$2:$8</definedName>
    <definedName name="_xlnm.Print_Titles" localSheetId="21">'5.19a'!$2:$8</definedName>
    <definedName name="_xlnm.Print_Titles" localSheetId="22">'5.19b'!$2:$8</definedName>
    <definedName name="_xlnm.Print_Titles" localSheetId="23">'5.20'!$2:$8</definedName>
    <definedName name="_xlnm.Print_Titles" localSheetId="25">'5.21'!$2:$9</definedName>
    <definedName name="_xlnm.Print_Titles" localSheetId="26">'5.22'!$2:$9</definedName>
    <definedName name="_xlnm.Print_Titles" localSheetId="27">'5.23'!$2:$9</definedName>
    <definedName name="_xlnm.Print_Titles" localSheetId="28">'5.24'!$2:$8</definedName>
    <definedName name="_xlnm.Print_Titles" localSheetId="29">'5.25'!$2:$8</definedName>
    <definedName name="_xlnm.Print_Titles" localSheetId="30">'5.26'!$2:$9</definedName>
    <definedName name="_xlnm.Print_Titles" localSheetId="31">'5.27'!$2:$9</definedName>
    <definedName name="_xlnm.Print_Titles" localSheetId="32">'5.28'!$2:$9</definedName>
    <definedName name="_xlnm.Print_Titles" localSheetId="33">'5.29'!$2:$7</definedName>
    <definedName name="_xlnm.Print_Titles" localSheetId="34">'5.30'!$2:$11</definedName>
    <definedName name="_xlnm.Print_Titles" localSheetId="35">'5.31'!$2:$8</definedName>
    <definedName name="_xlnm.Print_Titles" localSheetId="36">'5.32'!$2:$8</definedName>
    <definedName name="_xlnm.Print_Titles" localSheetId="37">'5.33'!$2:$8</definedName>
    <definedName name="_xlnm.Print_Titles" localSheetId="39">'5.34a'!$2:$10</definedName>
    <definedName name="_xlnm.Print_Titles" localSheetId="40">'5.34b'!$2:$10</definedName>
    <definedName name="_xlnm.Print_Titles" localSheetId="9">'5.8'!$2:$8</definedName>
  </definedNames>
  <calcPr calcMode="manual" fullCalcOnLoad="1"/>
</workbook>
</file>

<file path=xl/sharedStrings.xml><?xml version="1.0" encoding="utf-8"?>
<sst xmlns="http://schemas.openxmlformats.org/spreadsheetml/2006/main" count="1663" uniqueCount="590">
  <si>
    <t>Cuadro 5.1</t>
  </si>
  <si>
    <t>&amp;</t>
  </si>
  <si>
    <t>Al 15 de marzo de 2015</t>
  </si>
  <si>
    <t>Municipio</t>
  </si>
  <si>
    <t>Total</t>
  </si>
  <si>
    <t>No 
afiliada</t>
  </si>
  <si>
    <t>IMSS</t>
  </si>
  <si>
    <t>ISSSTE e ISSSTE estatal</t>
  </si>
  <si>
    <t>PEMEX,
Defensa o Marina</t>
  </si>
  <si>
    <t>Seguro Popular o para una Nueva Generación</t>
  </si>
  <si>
    <t>b/</t>
  </si>
  <si>
    <t>Institución Privada</t>
  </si>
  <si>
    <t>Otra Institución</t>
  </si>
  <si>
    <t>Estado</t>
  </si>
  <si>
    <t>Nota:</t>
  </si>
  <si>
    <t>a/</t>
  </si>
  <si>
    <t>Incluye al Sistema de Protección Social en Salud (SPSS) que coordina la Secretaría de Salud (SSA).</t>
  </si>
  <si>
    <t>Fuente:</t>
  </si>
  <si>
    <t>Comprende asegurados, pensionados y a sus familiares dependientes. Las cifras de asegurados y pensionados son realizadas a partir de los registros administrativos del IMSS, mientras que las relativas a sus familiares corresponden a estimaciones determinadas con base en coeficientes familiares. Los coeficientes familiares corresponden al promedio del número de derechohabientes por familia y aplican al número de trabajadores asegurados y de pensionados.</t>
  </si>
  <si>
    <t>La población derechohabiente se refiere al conjunto de personas que por ley tienen derecho a recibir prestaciones en especie o en dinero por parte de las instituciones de seguridad social. Este grupo comprende a los asegurados directos o cotizantes, pensionados y a los familiares o beneficiarios de ambos.</t>
  </si>
  <si>
    <t>SEDENA</t>
  </si>
  <si>
    <t>ISSSTE</t>
  </si>
  <si>
    <t>Al 31 de diciembre de 2015</t>
  </si>
  <si>
    <t>según institución</t>
  </si>
  <si>
    <t>por municipio de residencia habitual del derechohabiente</t>
  </si>
  <si>
    <t>Cuadro 5.2</t>
  </si>
  <si>
    <t>Población derechohabiente de las instituciones del sector público de salud</t>
  </si>
  <si>
    <t>1a. parte</t>
  </si>
  <si>
    <t>público de salud por municipio de atención al usuario según institución</t>
  </si>
  <si>
    <t>Cuadro 5.3</t>
  </si>
  <si>
    <t>Población usuaria de los servicios médicos de las instituciones del sector</t>
  </si>
  <si>
    <t>La población usuaria se refiere al segmento de la población derechohabiente y potencial que hace uso de los servicios institucionales de atención médica, al menos una vez durante el año de referencia.</t>
  </si>
  <si>
    <t>IMSS-PROSPERA</t>
  </si>
  <si>
    <t>2a. parte y última</t>
  </si>
  <si>
    <t>d/</t>
  </si>
  <si>
    <t>c/</t>
  </si>
  <si>
    <t>Incluye internos.</t>
  </si>
  <si>
    <t>Otro personal d/</t>
  </si>
  <si>
    <t>Personal administrativo</t>
  </si>
  <si>
    <t>Personal de servicios auxiliares de diagnóstico y tratamiento c/</t>
  </si>
  <si>
    <t>Otro personal paramédico</t>
  </si>
  <si>
    <t>Otros</t>
  </si>
  <si>
    <t>Pasantes</t>
  </si>
  <si>
    <t>Especializado</t>
  </si>
  <si>
    <t>General</t>
  </si>
  <si>
    <t>Auxiliar</t>
  </si>
  <si>
    <t>De enfermería</t>
  </si>
  <si>
    <t>Personal paramédico</t>
  </si>
  <si>
    <t>Personal no médico</t>
  </si>
  <si>
    <t>En otras labores</t>
  </si>
  <si>
    <t>Pasantes b/</t>
  </si>
  <si>
    <t>Residentes</t>
  </si>
  <si>
    <t>Odontólogos</t>
  </si>
  <si>
    <t>Médicos 
especialistas</t>
  </si>
  <si>
    <t>Médicos generales</t>
  </si>
  <si>
    <t>En contacto directo
con el paciente</t>
  </si>
  <si>
    <t>Personal médico</t>
  </si>
  <si>
    <t>Tipo de personal</t>
  </si>
  <si>
    <t>por tipo de personal según institución</t>
  </si>
  <si>
    <t>Cuadro 5.4</t>
  </si>
  <si>
    <t>Recursos humanos de las instituciones del sector público de salud</t>
  </si>
  <si>
    <t>por municipio según institución</t>
  </si>
  <si>
    <t>Cuadro 5.5</t>
  </si>
  <si>
    <t xml:space="preserve">Personal médico de las instituciones del sector público de salud </t>
  </si>
  <si>
    <t>De hospitalización especializada</t>
  </si>
  <si>
    <t>De hospitalización general</t>
  </si>
  <si>
    <t>De consulta externa</t>
  </si>
  <si>
    <t>Municipio 
      Nivel</t>
  </si>
  <si>
    <t>por municipio y nivel de operación según institución</t>
  </si>
  <si>
    <t>Cuadro 5.6</t>
  </si>
  <si>
    <t>Unidades médicas en servicio de las instituciones del sector público de salud</t>
  </si>
  <si>
    <t>Se refiere a las personas oriundas de las propias comunidades, líderes que gozan de prestigio y reconocimiento y que están capacitadas para otorgar servicios básicos de salud.</t>
  </si>
  <si>
    <t>Técnicas en salud</t>
  </si>
  <si>
    <t>Casas de salud</t>
  </si>
  <si>
    <t>Cuadro 5.7</t>
  </si>
  <si>
    <t>Casas y técnicas en salud coordinadas por la SSA por municipio</t>
  </si>
  <si>
    <t>Farmacias</t>
  </si>
  <si>
    <t>Bancos de sangre</t>
  </si>
  <si>
    <t>Salas de expulsión</t>
  </si>
  <si>
    <t>Quirófanos</t>
  </si>
  <si>
    <t>Equipos de rayos X
(móviles o fijos)</t>
  </si>
  <si>
    <t>Gabinetes de radiología</t>
  </si>
  <si>
    <t>Laboratorios</t>
  </si>
  <si>
    <t>Áreas de terapia intensiva</t>
  </si>
  <si>
    <t>Áreas de urgencias</t>
  </si>
  <si>
    <t>Ambulancias</t>
  </si>
  <si>
    <t>Consultorios</t>
  </si>
  <si>
    <t>Incubadoras</t>
  </si>
  <si>
    <t>Camas no censables</t>
  </si>
  <si>
    <t>Camas censables</t>
  </si>
  <si>
    <t>Concepto</t>
  </si>
  <si>
    <t>de las instituciones del sector público de salud según institución</t>
  </si>
  <si>
    <t>Cuadro 5.8</t>
  </si>
  <si>
    <t xml:space="preserve">Principales recursos materiales de las unidades médicas en servicio </t>
  </si>
  <si>
    <t xml:space="preserve">Se refiere al evento de salida del paciente del servicio de hospitalización que implica la desocupación de una cama censable. Incluye altas por curación, mejoría, traslado a otra unidad hospitalaria, defunción, alta voluntaria o fuga. Excluye movimientos entre diferentes servicios dentro del mismo hospital.
</t>
  </si>
  <si>
    <t>Consultas y atenciones 
de planificación familiar</t>
  </si>
  <si>
    <t>Pláticas de educación
para la salud</t>
  </si>
  <si>
    <t>Dosis de biológicos
aplicadas</t>
  </si>
  <si>
    <t>Abortos registrados</t>
  </si>
  <si>
    <t>Partos atendidos</t>
  </si>
  <si>
    <t>Defunciones 
hospitalarias c/</t>
  </si>
  <si>
    <t>Intervenciones
quirúrgicas</t>
  </si>
  <si>
    <t>Egresos
hospitalarios b/</t>
  </si>
  <si>
    <t>Sesiones de 
tratamiento</t>
  </si>
  <si>
    <t>Estudios de
diagnóstico</t>
  </si>
  <si>
    <t>Consultas externas</t>
  </si>
  <si>
    <t>Cuadro 5.9</t>
  </si>
  <si>
    <t xml:space="preserve">Principales servicios otorgados en las instituciones del sector público de salud </t>
  </si>
  <si>
    <t>La información corresponde a todas aquellas consultas otorgadas tanto en las unidades médicas de las instituciones, como en el domicilio del paciente. En todos los casos, se considera la primera consulta y las subsecuentes.</t>
  </si>
  <si>
    <t>Odontológica</t>
  </si>
  <si>
    <t>De urgencia</t>
  </si>
  <si>
    <t>Especializada</t>
  </si>
  <si>
    <t>Municipio
      Tipo de consulta</t>
  </si>
  <si>
    <t>por municipio de atención al paciente y tipo de consulta según institución</t>
  </si>
  <si>
    <t>Cuadro 5.10</t>
  </si>
  <si>
    <t xml:space="preserve">Consultas externas otorgadas en las instituciones del sector público de salud </t>
  </si>
  <si>
    <t>Otros b/</t>
  </si>
  <si>
    <t>Ultrasonido</t>
  </si>
  <si>
    <t>Radiología</t>
  </si>
  <si>
    <t>Electrodiagnóstico</t>
  </si>
  <si>
    <t>Anatomía patológica</t>
  </si>
  <si>
    <t>Análisis clínicos</t>
  </si>
  <si>
    <t>Estudios de diagnóstico</t>
  </si>
  <si>
    <t>Tipo de estudio</t>
  </si>
  <si>
    <t>por principales tipos de estudio según institución</t>
  </si>
  <si>
    <t xml:space="preserve">de diagnóstico de las instituciones del sector público de salud </t>
  </si>
  <si>
    <t>Cuadro 5.11</t>
  </si>
  <si>
    <t>Terapia psicológica</t>
  </si>
  <si>
    <t>Terapia ocupacional</t>
  </si>
  <si>
    <t>Radioterapia</t>
  </si>
  <si>
    <t>Quimioterapia</t>
  </si>
  <si>
    <t>Inhaloterapia</t>
  </si>
  <si>
    <t>Fisioterapia</t>
  </si>
  <si>
    <t>Diálisis</t>
  </si>
  <si>
    <t>Sesiones de tratamiento</t>
  </si>
  <si>
    <t>Tipo de tratamiento</t>
  </si>
  <si>
    <t>por principales tipos de tratamiento según institución</t>
  </si>
  <si>
    <t xml:space="preserve">de tratamiento de las instituciones del sector público de salud </t>
  </si>
  <si>
    <t>Cuadro 5.12</t>
  </si>
  <si>
    <t>k/</t>
  </si>
  <si>
    <t>j/</t>
  </si>
  <si>
    <t>Previene sarampión, rubéola y parotiditis.</t>
  </si>
  <si>
    <t>i/</t>
  </si>
  <si>
    <t>Previene sarampión y rubéola.</t>
  </si>
  <si>
    <t>h/</t>
  </si>
  <si>
    <t>Previene poliomielitis.</t>
  </si>
  <si>
    <t>g/</t>
  </si>
  <si>
    <t>Previene diarrea por rotavirus.</t>
  </si>
  <si>
    <t>f/</t>
  </si>
  <si>
    <r>
      <t xml:space="preserve">Previene difteria, tos ferina, tétanos, poliomielitis e infecciones por </t>
    </r>
    <r>
      <rPr>
        <i/>
        <sz val="8"/>
        <rFont val="Arial"/>
        <family val="2"/>
      </rPr>
      <t>Haemophilus influenzae b.</t>
    </r>
  </si>
  <si>
    <t>e/</t>
  </si>
  <si>
    <t>Previene infecciones por neumococo.</t>
  </si>
  <si>
    <t>Previene difteria, tos ferina y tétanos.</t>
  </si>
  <si>
    <t>Bacilo de Calmette-Guérin. Previene tuberculosis.</t>
  </si>
  <si>
    <t>La información corresponde tanto a las fases permanentes como a las campañas intensivas de vacunación.</t>
  </si>
  <si>
    <t>SRP i/</t>
  </si>
  <si>
    <t>SR h/</t>
  </si>
  <si>
    <t>SABIN g/</t>
  </si>
  <si>
    <t>Rotavirus f/</t>
  </si>
  <si>
    <t>Pentavalente acelular (DPaT + VPI + HiB) e/</t>
  </si>
  <si>
    <t>Neumocócica conjugada d/</t>
  </si>
  <si>
    <t>Hepatitis B</t>
  </si>
  <si>
    <t>DPT c/</t>
  </si>
  <si>
    <t>BCG b/</t>
  </si>
  <si>
    <t>Biológico</t>
  </si>
  <si>
    <t>Cuadro 5.13</t>
  </si>
  <si>
    <t xml:space="preserve">Dosis de biológicos aplicadas en las instituciones del sector público de salud </t>
  </si>
  <si>
    <t>Datos referidos al 31 de diciembre.</t>
  </si>
  <si>
    <t>Comprende médicas y no médicas.</t>
  </si>
  <si>
    <t>Preservativo</t>
  </si>
  <si>
    <t>Quirúrgico</t>
  </si>
  <si>
    <t>Dispositivo intrauterino</t>
  </si>
  <si>
    <t>Implante subdérmico</t>
  </si>
  <si>
    <t>Inyectable c/</t>
  </si>
  <si>
    <t>Oral</t>
  </si>
  <si>
    <r>
      <t>Usuarios activos</t>
    </r>
    <r>
      <rPr>
        <sz val="8"/>
        <rFont val="Arial"/>
        <family val="2"/>
      </rPr>
      <t xml:space="preserve"> f/</t>
    </r>
  </si>
  <si>
    <t>Usuarios nuevos</t>
  </si>
  <si>
    <t>Solo hormonal</t>
  </si>
  <si>
    <t>Oclusión tubaria bilateral</t>
  </si>
  <si>
    <t>Inserción de dispositivo 
intrauterino</t>
  </si>
  <si>
    <t>Atenciones posteventos
obstétricos</t>
  </si>
  <si>
    <t>Vasectomía</t>
  </si>
  <si>
    <t>Oclusión tubaria 
bilateral</t>
  </si>
  <si>
    <t>Métodos anticonceptivos repartidos</t>
  </si>
  <si>
    <t>20 y más años</t>
  </si>
  <si>
    <t>Menores de 20 años</t>
  </si>
  <si>
    <r>
      <t xml:space="preserve">Consultas y atenciones por grandes grupos de edad </t>
    </r>
    <r>
      <rPr>
        <sz val="8"/>
        <rFont val="Arial"/>
        <family val="2"/>
      </rPr>
      <t>b/</t>
    </r>
  </si>
  <si>
    <t>Subsecuentes</t>
  </si>
  <si>
    <t>Primera vez</t>
  </si>
  <si>
    <t>en las instituciones del sector público de salud según institución</t>
  </si>
  <si>
    <t>Cuadro 5.14</t>
  </si>
  <si>
    <t xml:space="preserve">Principales características del servicio de planificación familiar otorgado </t>
  </si>
  <si>
    <t>35 y más años</t>
  </si>
  <si>
    <t>30 a 34 años</t>
  </si>
  <si>
    <t>25 a 29 años</t>
  </si>
  <si>
    <t>20 a 24 años</t>
  </si>
  <si>
    <t>15 a 19 años</t>
  </si>
  <si>
    <t>10 a 14 años</t>
  </si>
  <si>
    <t>Hasta 9 años</t>
  </si>
  <si>
    <t>Mujeres</t>
  </si>
  <si>
    <t>Hombres</t>
  </si>
  <si>
    <t>Disfuncional</t>
  </si>
  <si>
    <t>Funcional</t>
  </si>
  <si>
    <t>Sexo
      Grupo de edad</t>
  </si>
  <si>
    <t>por sexo y grupo de edad según grado de dependencia</t>
  </si>
  <si>
    <t>Cuadro 5.15</t>
  </si>
  <si>
    <t>La información se refiere a los casos de enfermedad que, previa certificación médica, fueron registrados por las instituciones del sector, y que por la naturaleza de tales padecimientos, requieren de una notificación inmediata.</t>
  </si>
  <si>
    <t>Resto de los
diagnósticos</t>
  </si>
  <si>
    <t>Resto de las instituciones</t>
  </si>
  <si>
    <t>Diagnóstico</t>
  </si>
  <si>
    <t>salud por los veinte principales diagnósticos según institución</t>
  </si>
  <si>
    <t>Cuadro 5.16</t>
  </si>
  <si>
    <t>Casos nuevos de enfermedades registrados en las instituciones del sector</t>
  </si>
  <si>
    <t>Z00-Z99 Factores que influyen en el estado de salud 
y contacto con los servicios de salud</t>
  </si>
  <si>
    <t>S00-T98 Traumatismos, envenenamientos y algunas
otras consecuencias de causas externas</t>
  </si>
  <si>
    <t>R00-R99 Síntomas, signos y hallazgos anormales 
clínicos y de laboratorio, no clasificados 
en otra parte</t>
  </si>
  <si>
    <t>Q00-Q99 Malformaciones congénitas, deformidades
y anomalías cromosómicas</t>
  </si>
  <si>
    <t>P00-P96 Ciertas afecciones originadas 
en el periodo perinatal</t>
  </si>
  <si>
    <t>O00-O99 Embarazo, parto y puerperio</t>
  </si>
  <si>
    <t>N00-N99 Enfermedades del sistema genitourinario</t>
  </si>
  <si>
    <t>M00-M99 Enfermedades del sistema osteomuscular
y del tejido conjuntivo</t>
  </si>
  <si>
    <t>L00-L99 Enfermedades de la piel y del tejido 
subcutáneo</t>
  </si>
  <si>
    <t>K00-K93 Enfermedades del sistema digestivo</t>
  </si>
  <si>
    <t>J00-J99 Enfermedades del sistema respiratorio</t>
  </si>
  <si>
    <t>I00-I99 Enfermedades del sistema circulatorio</t>
  </si>
  <si>
    <t>H60-H95 Enfermedades del oído y de la apófisis 
mastoides</t>
  </si>
  <si>
    <t>H00-H59 Enfermedades del ojo y sus anexos</t>
  </si>
  <si>
    <t>G00-G99 Enfermedades del sistema nervioso</t>
  </si>
  <si>
    <t>F00-F99 Trastornos mentales y del comportamiento</t>
  </si>
  <si>
    <t>E00-E90 Enfermedades endocrinas, nutricionales
y metabólicas</t>
  </si>
  <si>
    <t>D50-D89 Enfermedades de la sangre y de los órganos hematopoyéticos, y ciertos trastornos que afectan 
el mecanismo de la inmunidad</t>
  </si>
  <si>
    <t>C00-D48 Tumores (neoplasias)</t>
  </si>
  <si>
    <t>A00-B99 Ciertas enfermedades infecciosas 
y parasitarias</t>
  </si>
  <si>
    <t>Grupo de diagnóstico de egreso</t>
  </si>
  <si>
    <t>por grupo de diagnósticos de egreso según institución</t>
  </si>
  <si>
    <t>Cuadro 5.17</t>
  </si>
  <si>
    <t xml:space="preserve">Egresos hospitalarios en las instituciones del sector público de salud </t>
  </si>
  <si>
    <t>Los códigos que aparecen en cada concepto corresponden al capítulo CIE-10.</t>
  </si>
  <si>
    <r>
      <t xml:space="preserve">La denominación de los diagnósticos corresponde a los capítulos establecidos en la lista de tabulación para la morbilidad de la </t>
    </r>
    <r>
      <rPr>
        <i/>
        <sz val="8"/>
        <rFont val="Arial"/>
        <family val="2"/>
      </rPr>
      <t xml:space="preserve">Clasificación Internacional de Enfermedades </t>
    </r>
    <r>
      <rPr>
        <sz val="8"/>
        <rFont val="Arial"/>
        <family val="2"/>
      </rPr>
      <t>en su 10a. revisión.</t>
    </r>
  </si>
  <si>
    <t>por grupo de diagnósticos de egreso según sexo</t>
  </si>
  <si>
    <t>Cuadro 5.18</t>
  </si>
  <si>
    <t>V01-Y89 Causas externas de morbilidad
y de mortalidad</t>
  </si>
  <si>
    <t>D50-D89 Enfermedades de la sangre y de los 
órganos hematopoyéticos, y ciertos trastornos 
que afectan el mecanismo de la inmunidad</t>
  </si>
  <si>
    <t>Grupo de causas de muerte</t>
  </si>
  <si>
    <t>público de salud por grupo de causas de muerte según institución</t>
  </si>
  <si>
    <t>Cuadro 5.19</t>
  </si>
  <si>
    <t>Defunciones hospitalarias registradas en las instituciones del sector</t>
  </si>
  <si>
    <r>
      <t xml:space="preserve">La denominación de las causas de muerte corresponde a los capítulos establecidos en la lista de tabulación para la mortalidad de la </t>
    </r>
    <r>
      <rPr>
        <i/>
        <sz val="8"/>
        <rFont val="Arial"/>
        <family val="2"/>
      </rPr>
      <t xml:space="preserve">Clasificación Internacional de Enfermedades </t>
    </r>
    <r>
      <rPr>
        <sz val="8"/>
        <rFont val="Arial"/>
        <family val="2"/>
      </rPr>
      <t>en su 10a. revisión.</t>
    </r>
  </si>
  <si>
    <t>público de salud por grupo de causas de muerte según sexo</t>
  </si>
  <si>
    <t>Cuadro 5.20</t>
  </si>
  <si>
    <t>I - 3592</t>
  </si>
  <si>
    <t>50 y más
camas</t>
  </si>
  <si>
    <t>25 a 49
camas</t>
  </si>
  <si>
    <t>15 a 24
camas</t>
  </si>
  <si>
    <t>10 a 14
camas</t>
  </si>
  <si>
    <t>5 a 9
camas</t>
  </si>
  <si>
    <t>1 a 4
camas</t>
  </si>
  <si>
    <t>2014 y 2015</t>
  </si>
  <si>
    <t>de hospitalización por número de camas censables</t>
  </si>
  <si>
    <t>Gráfica 5.1</t>
  </si>
  <si>
    <t>Establecimientos particulares de salud con servicio</t>
  </si>
  <si>
    <r>
      <t>INEGI.</t>
    </r>
    <r>
      <rPr>
        <sz val="8"/>
        <rFont val="Arial"/>
        <family val="2"/>
      </rPr>
      <t xml:space="preserve"> Dirección General de Estadísticas Económicas. </t>
    </r>
    <r>
      <rPr>
        <i/>
        <sz val="8"/>
        <rFont val="Arial"/>
        <family val="2"/>
      </rPr>
      <t>Estadísticas de salud.</t>
    </r>
  </si>
  <si>
    <t>El personal médico en nómina es el registrado en la plantilla del establecimiento, y es pagado por el hospital cubriendo una jornada laboral.</t>
  </si>
  <si>
    <t>Otros especialistas</t>
  </si>
  <si>
    <t>Anestesiólogos</t>
  </si>
  <si>
    <t>Internistas</t>
  </si>
  <si>
    <t>Cirujanos</t>
  </si>
  <si>
    <t>Pediatras</t>
  </si>
  <si>
    <t>Gineco-obstetras</t>
  </si>
  <si>
    <t>según número de camas censables</t>
  </si>
  <si>
    <t xml:space="preserve">de salud con servicio de hospitalización por tipo de personal </t>
  </si>
  <si>
    <t>Cuadro 5.21</t>
  </si>
  <si>
    <t>Personal médico en nómina que labora en establecimientos particulares</t>
  </si>
  <si>
    <t>El personal médico en acuerdo especial es el contratado y remunerado por los usuarios, los cuales pagan por sus servicios.</t>
  </si>
  <si>
    <t>de personal según número de camas censables</t>
  </si>
  <si>
    <t>particulares de salud con servicio de hospitalización por tipo</t>
  </si>
  <si>
    <t>Cuadro 5.22</t>
  </si>
  <si>
    <t>Personal médico en acuerdo especial que labora en establecimientos</t>
  </si>
  <si>
    <t>Se refiere al personal contratado que realiza funciones de mantenimiento, limpieza y apoyos diversos en las unidades médicas.</t>
  </si>
  <si>
    <t>Otro personal a/</t>
  </si>
  <si>
    <t>Personal de procedimientos
en medicina de tratamiento</t>
  </si>
  <si>
    <t>Personal de procedimientos
en medicina de diagnóstico</t>
  </si>
  <si>
    <t>Otro personal
paramédico</t>
  </si>
  <si>
    <t>con servicio de hospitalización por tipo de personal</t>
  </si>
  <si>
    <t>Cuadro 5.23</t>
  </si>
  <si>
    <t xml:space="preserve">Personal no médico que labora en establecimientos particulares de salud </t>
  </si>
  <si>
    <t>Unidades dentales</t>
  </si>
  <si>
    <t>Para neonatos</t>
  </si>
  <si>
    <t>Para adultos</t>
  </si>
  <si>
    <t>Unidades de cuidados
intensivos</t>
  </si>
  <si>
    <t>Bombas de cobalto</t>
  </si>
  <si>
    <t>Escáneres para tomografía
axial computarizada</t>
  </si>
  <si>
    <t>Litotriptores</t>
  </si>
  <si>
    <t>Electroencefalógrafos</t>
  </si>
  <si>
    <t>Endoscopios</t>
  </si>
  <si>
    <t>Electrocardiógrafos</t>
  </si>
  <si>
    <t>Equipos de ultrasonido</t>
  </si>
  <si>
    <t>Equipos para mamografía</t>
  </si>
  <si>
    <t>Estaciones (unidades) 
de hemodiálisis</t>
  </si>
  <si>
    <t>Equipos de diálisis</t>
  </si>
  <si>
    <t>Unidades de imagen de resonancia magnética</t>
  </si>
  <si>
    <t>Áreas de aislamiento</t>
  </si>
  <si>
    <t>Áreas de urgencias
(cubículos de curación)</t>
  </si>
  <si>
    <t>Áreas de pediatría</t>
  </si>
  <si>
    <t>Cunas de recién nacidos</t>
  </si>
  <si>
    <t>Quirófanos (salas)</t>
  </si>
  <si>
    <t>Equipos de radioterapia</t>
  </si>
  <si>
    <t>Áreas de radioterapia</t>
  </si>
  <si>
    <t>Salas o gabinetes de radiología</t>
  </si>
  <si>
    <t>Laboratorios de anatomía patológica</t>
  </si>
  <si>
    <t>Laboratorios de análisis clínicos</t>
  </si>
  <si>
    <t>Para cuidado intermedio</t>
  </si>
  <si>
    <t>Para cuidado intensivo</t>
  </si>
  <si>
    <t>De pediatría</t>
  </si>
  <si>
    <t>De gineco-obstetricia</t>
  </si>
  <si>
    <t>De cirugía</t>
  </si>
  <si>
    <t>De medicina interna</t>
  </si>
  <si>
    <t>De especialidad</t>
  </si>
  <si>
    <t>Generales</t>
  </si>
  <si>
    <t>de hospitalización según número de camas censables</t>
  </si>
  <si>
    <t>Cuadro 5.24</t>
  </si>
  <si>
    <t xml:space="preserve">Recursos materiales en establecimientos particulares de salud con servicio </t>
  </si>
  <si>
    <t>Comprende primera vez y subsecuentes.</t>
  </si>
  <si>
    <t>Comprende nacidos vivos de partos y de cesáreas.</t>
  </si>
  <si>
    <t>Comprende: consultas gineco-obstétricas, pediátricas, de cirugía, de medicina interna y de otras especialidades.</t>
  </si>
  <si>
    <t>Consultas de planificación
familiar e/</t>
  </si>
  <si>
    <t>Abortos</t>
  </si>
  <si>
    <t>Con peso de 2 500
y más gramos</t>
  </si>
  <si>
    <t>Con peso menor 
a 2 500 gramos</t>
  </si>
  <si>
    <t>Nacidos vivos d/</t>
  </si>
  <si>
    <t>Otras intervenciones 
quirúrgicas</t>
  </si>
  <si>
    <t>Salpingoclasias</t>
  </si>
  <si>
    <t>Vasectomías</t>
  </si>
  <si>
    <t>Cesáreas</t>
  </si>
  <si>
    <t>Procedimientos médicos
quirúrgicos realizados</t>
  </si>
  <si>
    <t>Defunciones fetales</t>
  </si>
  <si>
    <t>Defunciones hospitalarias c/</t>
  </si>
  <si>
    <t>Días estancia</t>
  </si>
  <si>
    <t>Pediatría</t>
  </si>
  <si>
    <t>Medicina interna</t>
  </si>
  <si>
    <t>Gineco-obstetricia</t>
  </si>
  <si>
    <t>Cirugía</t>
  </si>
  <si>
    <t>Egresos hospitalarios b/</t>
  </si>
  <si>
    <t>Procedimientos en medicina 
de tratamiento aplicados</t>
  </si>
  <si>
    <t>Procedimientos en medicina
de diagnóstico realizados</t>
  </si>
  <si>
    <t>Medicina preventiva</t>
  </si>
  <si>
    <t>Especializada a/</t>
  </si>
  <si>
    <t>Cuadro 5.25</t>
  </si>
  <si>
    <t xml:space="preserve">Servicios otorgados en establecimientos particulares de salud con servicio </t>
  </si>
  <si>
    <t>Imagenología</t>
  </si>
  <si>
    <t>Endoscopia</t>
  </si>
  <si>
    <t>Personas atendidas</t>
  </si>
  <si>
    <t>Procedimientos en medicina 
de diagnóstico realizados</t>
  </si>
  <si>
    <t>Tipo de examen</t>
  </si>
  <si>
    <t>por principales tipos de examen según número de camas censables</t>
  </si>
  <si>
    <t xml:space="preserve">en establecimientos particulares de salud con servicio de hospitalización </t>
  </si>
  <si>
    <t>Cuadro 5.26</t>
  </si>
  <si>
    <t xml:space="preserve">Procedimientos en medicina de diagnóstico realizados y personas atendidas </t>
  </si>
  <si>
    <t>Rehabilitación</t>
  </si>
  <si>
    <t>Procedimientos en medicina
de tratamiento aplicados</t>
  </si>
  <si>
    <t>por principales tipos de tratamiento según número de camas censables</t>
  </si>
  <si>
    <t>Cuadro 5.27</t>
  </si>
  <si>
    <t xml:space="preserve">Procedimientos en medicina de tratamiento aplicados y personas atendidas </t>
  </si>
  <si>
    <r>
      <t xml:space="preserve">INEGI. Dirección General de Estadísticas Económicas. </t>
    </r>
    <r>
      <rPr>
        <i/>
        <sz val="8"/>
        <rFont val="Arial"/>
        <family val="2"/>
      </rPr>
      <t>Estadísticas de salud.</t>
    </r>
  </si>
  <si>
    <r>
      <t xml:space="preserve">La denominación de los diagnósticos corresponde a la lista de tabulación para la morbilidad de la </t>
    </r>
    <r>
      <rPr>
        <i/>
        <sz val="8"/>
        <rFont val="Arial"/>
        <family val="2"/>
      </rPr>
      <t xml:space="preserve">Clasificación Internacional de Enfermedades </t>
    </r>
    <r>
      <rPr>
        <sz val="8"/>
        <rFont val="Arial"/>
        <family val="2"/>
      </rPr>
      <t>en su 10a. revisión.</t>
    </r>
  </si>
  <si>
    <t>Resto de los grupos de diagnósticos</t>
  </si>
  <si>
    <t>Grupo de diagnósticos
de egreso</t>
  </si>
  <si>
    <t>grupos de diagnósticos de egreso según sexo</t>
  </si>
  <si>
    <t xml:space="preserve">con servicio de hospitalización por los cinco principales </t>
  </si>
  <si>
    <t>Cuadro 5.28</t>
  </si>
  <si>
    <t xml:space="preserve">Egresos hospitalarios en establecimientos particulares de salud </t>
  </si>
  <si>
    <t>Consultas de planificación familiar</t>
  </si>
  <si>
    <t>Pláticas de educación para la salud</t>
  </si>
  <si>
    <t>Intervenciones quirúrgicas</t>
  </si>
  <si>
    <t>Consultas externas otorgadas</t>
  </si>
  <si>
    <t>Cuadro 5.29</t>
  </si>
  <si>
    <t>Principales servicios otorgados por la SSA en el Seguro Popular</t>
  </si>
  <si>
    <t>La información se desagrega por municipio de atención.</t>
  </si>
  <si>
    <t>Datos referidos al 31 de diciembre. La información se desagrega por municipio de residencia habitual.</t>
  </si>
  <si>
    <t>Afiliados a/</t>
  </si>
  <si>
    <t>en el Seguro Popular por municipio</t>
  </si>
  <si>
    <t>Cuadro 5.30</t>
  </si>
  <si>
    <t>Afiliados y consultas externas otorgadas por la SSA</t>
  </si>
  <si>
    <t>CONAMED. Dirección General de Calidad e Informática; Subdirección de Estadística; Sistema de Atención de Quejas y Dictámenes; Sistema de Estadística Institucional.</t>
  </si>
  <si>
    <t>La información corresponde a la entidad de ubicación de la unidad médica implicada.</t>
  </si>
  <si>
    <t>Dictámenes concluidos</t>
  </si>
  <si>
    <t>Sobreseimiento</t>
  </si>
  <si>
    <t>No conciliado bajo audiencia</t>
  </si>
  <si>
    <t>Laudo</t>
  </si>
  <si>
    <t>Gestión inmediata</t>
  </si>
  <si>
    <t xml:space="preserve">Falta de interés procesal </t>
  </si>
  <si>
    <t xml:space="preserve">Conciliación </t>
  </si>
  <si>
    <t>Asesorías especializadas recibidas y concluidas</t>
  </si>
  <si>
    <t>en la Comisión Nacional de Arbitraje Médico</t>
  </si>
  <si>
    <t>Cuadro 5.31</t>
  </si>
  <si>
    <t xml:space="preserve">Asesorías especializadas, inconformidades y dictámenes concluidos </t>
  </si>
  <si>
    <t>Comprende gestiones inmediatas y quejas.</t>
  </si>
  <si>
    <t>En proceso al término del año</t>
  </si>
  <si>
    <t>Dictámenes recibidos durante el año</t>
  </si>
  <si>
    <t>En proceso al inicio del año</t>
  </si>
  <si>
    <t>Dictámenes atendidos</t>
  </si>
  <si>
    <t>Inconformidades concluidas</t>
  </si>
  <si>
    <t>Quejas</t>
  </si>
  <si>
    <t>Gestiones inmediatas</t>
  </si>
  <si>
    <t>Inconformidades recibidas durante el año</t>
  </si>
  <si>
    <r>
      <t xml:space="preserve">Inconformidades atendidas </t>
    </r>
    <r>
      <rPr>
        <sz val="8"/>
        <rFont val="Arial"/>
        <family val="2"/>
      </rPr>
      <t>a/</t>
    </r>
  </si>
  <si>
    <t>2013, 2014 y 2015</t>
  </si>
  <si>
    <t>Nacional de Arbitraje Médico</t>
  </si>
  <si>
    <t>Cuadro 5.32</t>
  </si>
  <si>
    <t>Inconformidades y dictámenes atendidos en la Comisión</t>
  </si>
  <si>
    <t>Se refiere a las recibidas durante el año.</t>
  </si>
  <si>
    <t>Servicios privados</t>
  </si>
  <si>
    <t>Asistencia social</t>
  </si>
  <si>
    <t>Seguridad social</t>
  </si>
  <si>
    <t>Inconformidades recibidas</t>
  </si>
  <si>
    <t>Tipo de institución</t>
  </si>
  <si>
    <t>de Arbitraje Médico por tipo de institución médica implicada</t>
  </si>
  <si>
    <t>Cuadro 5.33</t>
  </si>
  <si>
    <t xml:space="preserve">Inconformidades recibidas y concluidas en la Comisión Nacional </t>
  </si>
  <si>
    <t>Accidentes 
e incidentes</t>
  </si>
  <si>
    <t>Relación
médico-paciente</t>
  </si>
  <si>
    <t>Tratamiento
médico</t>
  </si>
  <si>
    <t>Tratamiento
quirúrgico</t>
  </si>
  <si>
    <t>Gráfica 5.2</t>
  </si>
  <si>
    <t xml:space="preserve">Motivos de las inconformidades concluidas en la Comisión Nacional </t>
  </si>
  <si>
    <t>Cuadro 5.34</t>
  </si>
  <si>
    <t>Nacional</t>
  </si>
  <si>
    <t>Tasa de mortalidad en niños menores de 5 años por enfermedades diarreicas
(Defunciones por cada 100 mil menores de 5 años)</t>
  </si>
  <si>
    <t>Proporción de niños de un año de edad con esquema básico completo de vacunación
(Porcentaje)</t>
  </si>
  <si>
    <t>Razón de médicos en instituciones públicas de salud en contacto con el paciente por cada mil habitantes</t>
  </si>
  <si>
    <t>Año</t>
  </si>
  <si>
    <t>Serie anual de 2002 a 2015</t>
  </si>
  <si>
    <t>Indicadores seleccionados de salud nacionales y en el Estado</t>
  </si>
  <si>
    <t>Tasa de mortalidad por VIH/SIDA
(Por cada 100 mil habitantes)</t>
  </si>
  <si>
    <t>Tasa de mortalidad en niños menores de 5 años por enfermedades respiratorias agudas
(Defunciones por cada 100 mil menores de 5 años)</t>
  </si>
  <si>
    <t>La distribución porcentual de la condición de afiliación a servicios de salud se calcula respecto de la población total.</t>
  </si>
  <si>
    <t>Comprende otras instituciones de salud públicas y privadas del país.</t>
  </si>
  <si>
    <t>según condición de afiliación a servicios de salud</t>
  </si>
  <si>
    <t>Población total por municipio y su distribución porcentual</t>
  </si>
  <si>
    <t>El porcentaje para cada institución de servicios de salud se obtuvo con respecto de la población afiliada. La suma de los porcentajes puede ser mayor a 100%, debido a las personas que están afiliadas en más de una institución de salud.</t>
  </si>
  <si>
    <t>Condición de afiliación a/
(Porcentaje)</t>
  </si>
  <si>
    <t xml:space="preserve">
d/</t>
  </si>
  <si>
    <t>Afiliada b/</t>
  </si>
  <si>
    <t>Comondú</t>
  </si>
  <si>
    <t>La Paz</t>
  </si>
  <si>
    <t>Loreto</t>
  </si>
  <si>
    <t>Los Cabos</t>
  </si>
  <si>
    <t>Mulegé</t>
  </si>
  <si>
    <t>No 
especifi-cado</t>
  </si>
  <si>
    <r>
      <t>Inconformidades concluidas</t>
    </r>
    <r>
      <rPr>
        <sz val="8"/>
        <rFont val="Arial"/>
        <family val="2"/>
      </rPr>
      <t xml:space="preserve"> </t>
    </r>
  </si>
  <si>
    <t>Hospitales</t>
  </si>
  <si>
    <t>Servicio estatal de salud</t>
  </si>
  <si>
    <t>Otras</t>
  </si>
  <si>
    <t xml:space="preserve">IMSS </t>
  </si>
  <si>
    <t>Atención de
parto y
puerperio</t>
  </si>
  <si>
    <t>Resto de los
motivos</t>
  </si>
  <si>
    <t xml:space="preserve">Análisis clínicos </t>
  </si>
  <si>
    <t xml:space="preserve">Diálisis </t>
  </si>
  <si>
    <t>S00-T98 Traumatismos, envenenamientos y algunas otras consecuencias de causas externas</t>
  </si>
  <si>
    <t>A00-B99 Ciertas enfermedades infecciosas y parasitarias</t>
  </si>
  <si>
    <t>ND</t>
  </si>
  <si>
    <t xml:space="preserve">Especializada </t>
  </si>
  <si>
    <t xml:space="preserve">Estudios de diagnóstico </t>
  </si>
  <si>
    <t xml:space="preserve">Sesiones de tratamiento </t>
  </si>
  <si>
    <t>Egresos hospitalarios a/</t>
  </si>
  <si>
    <t>Defunciones hospitalarias b/</t>
  </si>
  <si>
    <t xml:space="preserve">Dosis de biológicos aplicadas </t>
  </si>
  <si>
    <t>Instituto de Servicios de Salud. Dirección de Planeación y Desarrollo; Subdirección de Estadística.</t>
  </si>
  <si>
    <r>
      <t xml:space="preserve">La </t>
    </r>
    <r>
      <rPr>
        <i/>
        <sz val="8"/>
        <rFont val="Arial"/>
        <family val="2"/>
      </rPr>
      <t>Encuesta Intercensal 2015</t>
    </r>
    <r>
      <rPr>
        <sz val="8"/>
        <rFont val="Arial"/>
        <family val="2"/>
      </rPr>
      <t xml:space="preserve"> fue un levantamiento de derecho o </t>
    </r>
    <r>
      <rPr>
        <i/>
        <sz val="8"/>
        <rFont val="Arial"/>
        <family val="2"/>
      </rPr>
      <t>jure,</t>
    </r>
    <r>
      <rPr>
        <sz val="8"/>
        <rFont val="Arial"/>
        <family val="2"/>
      </rPr>
      <t xml:space="preserve"> lo que significa enumerar a la población en su lugar de residencia habitual. Las unidades de observación fueron las viviendas particulares habitadas y sus residentes habituales. El tamaño de muestra mínimo por municipio para obtener estimaciones con precisión y confianza adecuada fue de aproximadamente 1 300 viviendas particulares habitadas, por lo que se determinó censar a todos los municipios que en el 2010 contaban con igual o menor número de viviendas; también se censaron algunos municipios y localidades con población vulnerable, en atención a los requerimientos de información por parte de los usuarios, entre las poblaciones se encuentran principalmente: los 100 primeros municipios con población en extrema pobreza, municipios con rezago social muy alto, algunas localidades con población afromexicana, algunas localidades con población hablante de lengua indígena y en particular donde se habla alguna lengua indígena en riesgo de desaparecer.
El periodo de levantamiento de la información fue del 2 al 27 de marzo de 2015.
Los límites de confianza se calculan al 90 por ciento.</t>
    </r>
  </si>
  <si>
    <r>
      <rPr>
        <sz val="8"/>
        <color indexed="8"/>
        <rFont val="Arial"/>
        <family val="2"/>
      </rPr>
      <t xml:space="preserve">INEGI. Dirección General de Estadísticas Sociodemográficas. </t>
    </r>
    <r>
      <rPr>
        <i/>
        <sz val="8"/>
        <color indexed="8"/>
        <rFont val="Arial"/>
        <family val="2"/>
      </rPr>
      <t>Encuesta Intercensal 2015.</t>
    </r>
    <r>
      <rPr>
        <sz val="8"/>
        <color indexed="12"/>
        <rFont val="Arial"/>
        <family val="2"/>
      </rPr>
      <t xml:space="preserve"> </t>
    </r>
    <r>
      <rPr>
        <u val="single"/>
        <sz val="8"/>
        <color indexed="12"/>
        <rFont val="Arial"/>
        <family val="2"/>
      </rPr>
      <t>www.inegi.org.mx</t>
    </r>
    <r>
      <rPr>
        <sz val="8"/>
        <color indexed="8"/>
        <rFont val="Arial"/>
        <family val="2"/>
      </rPr>
      <t xml:space="preserve"> (4 de marzo de 2016).</t>
    </r>
  </si>
  <si>
    <t>SEMAR</t>
  </si>
  <si>
    <t>No especificado</t>
  </si>
  <si>
    <t>Excluye la información no disponible.</t>
  </si>
  <si>
    <t>DIF</t>
  </si>
  <si>
    <t>Incluye atención a derechohabientes de otros destacamentos comisionados a esta entidad, que están registrados en otra.</t>
  </si>
  <si>
    <t>SNDIF. Dirección General de Rehabilitación; Coordinación General del Centro de Rehabilitación y Educación Especial en Baja California Sur, Departamento Estadístico.</t>
  </si>
  <si>
    <t>Comprende: químicos, biólogos, farmacobiólogos, nutriólogos, psicólogos, ingenieros biomédicos y otros. Personal técnico: en odontología, electromédicos, laboratorio, en atención primaria, rehabilitación física, anestesiología, radiología, dietista (incluye nutricionistas), histo-patología, citotecnología y banco de sangre.</t>
  </si>
  <si>
    <t>Comprende: personal de intendencia, conservación, choferes, operadores de ambulancias, lavandería, servicios básicos y otros.</t>
  </si>
  <si>
    <t>Excluye información no disponible.</t>
  </si>
  <si>
    <t>Incluye 1 unidad de atención médica ambulatoria.</t>
  </si>
  <si>
    <t>Incluye 14 unidades médicas que proporcionan a la vez servicio de consulta externa.</t>
  </si>
  <si>
    <t>Incluye 1 unidad médica que proporciona a la vez servicio de consulta externa.</t>
  </si>
  <si>
    <t xml:space="preserve">Estudios realizados y personas atendidas en los servicios auxiliares </t>
  </si>
  <si>
    <t>Excluye estudios realizados del Seguro Popular.</t>
  </si>
  <si>
    <t>Otros c/</t>
  </si>
  <si>
    <t xml:space="preserve">Antiinfluenza </t>
  </si>
  <si>
    <t xml:space="preserve">Se refiere a la persona que en general ha probado drogas motivada por la curiosidad, pero que no se ha sentido impulsada a repetir la experiencia. </t>
  </si>
  <si>
    <t>Se refiere a la persona que utiliza drogas en un contexto social, en donde el resto del grupo las consume. Sin embargo, no se siente interesado en repetir la experiencia fuera de ese medio, ni lo hace frecuentemente.</t>
  </si>
  <si>
    <t>Se refiere al consumidor que utiliza drogas con frecuencia, ya que ha desarrollado condición de dependencia de algún tipo, pero se desenvuelve en su medio familiar, laboral, escolar y social sin que dicho consumo le provoque conflictos.</t>
  </si>
  <si>
    <t>Se refiere a la persona que no solo utiliza las drogas con frecuencia, sino que su vida gira en torno al consumo, lo que se hace evidente por los problemas en relación con su medio, por las consecuencias que la droga produce en su organismo y funciones mentales.</t>
  </si>
  <si>
    <r>
      <t>Se refiere a la persona que ha dejado de utilizar drogas por un tiempo no menor de un mes.</t>
    </r>
    <r>
      <rPr>
        <sz val="8"/>
        <color indexed="10"/>
        <rFont val="Arial"/>
        <family val="2"/>
      </rPr>
      <t xml:space="preserve"> </t>
    </r>
  </si>
  <si>
    <r>
      <rPr>
        <sz val="8"/>
        <rFont val="Arial"/>
        <family val="2"/>
      </rPr>
      <t>Centros de Integración Juvenil, AC.  Área de Tratamiento y Prevención.</t>
    </r>
  </si>
  <si>
    <t>Experimen-
tador</t>
  </si>
  <si>
    <t>Usuario social 
u ocasional</t>
  </si>
  <si>
    <t>En 
remisión</t>
  </si>
  <si>
    <t>No espe- cificado</t>
  </si>
  <si>
    <t>Pacientes farmacodependientes atendidos en los Centros de Integración Juvenil</t>
  </si>
  <si>
    <t xml:space="preserve">Sesiones practicadas y personas atendidas en los servicios auxiliares </t>
  </si>
  <si>
    <t>VPH j/</t>
  </si>
  <si>
    <t>Toxoide tetánico diftérico</t>
  </si>
  <si>
    <t>Otros k/</t>
  </si>
  <si>
    <t>Antirrábica humana</t>
  </si>
  <si>
    <t>Antivaricela</t>
  </si>
  <si>
    <t>El personal médico comprende: generales, especialistas, odontólogos, residentes, pasantes y en otras labores.</t>
  </si>
  <si>
    <t>por principales biológicos según institución</t>
  </si>
  <si>
    <t>Previene el virus del papiloma humano.</t>
  </si>
  <si>
    <r>
      <t>Consultas y atenciones 
por tipo de consulta</t>
    </r>
    <r>
      <rPr>
        <sz val="8"/>
        <rFont val="Arial"/>
        <family val="2"/>
      </rPr>
      <t xml:space="preserve"> b/</t>
    </r>
  </si>
  <si>
    <t>Otros d/</t>
  </si>
  <si>
    <t>Comprende: anticonceptivos de emergencia, hormonales, implantes, orales, parches transdérmico, vasectomías y otros.</t>
  </si>
  <si>
    <t>Otros e/</t>
  </si>
  <si>
    <t>Comprende espumas y gel.</t>
  </si>
  <si>
    <t>Infecciones respiratorias agudas</t>
  </si>
  <si>
    <t xml:space="preserve">Infección de vías urinarias </t>
  </si>
  <si>
    <t xml:space="preserve">Úlceras, gastritis y duodenitis </t>
  </si>
  <si>
    <t>Síndrome febril</t>
  </si>
  <si>
    <t xml:space="preserve">Obesidad </t>
  </si>
  <si>
    <t xml:space="preserve">Otitis media aguda </t>
  </si>
  <si>
    <t xml:space="preserve">Varicela </t>
  </si>
  <si>
    <t>Conjuntivitis</t>
  </si>
  <si>
    <t>Otras helmintiasis</t>
  </si>
  <si>
    <t>Vulvovaginitis aguda</t>
  </si>
  <si>
    <t>Amibiasis intestinal</t>
  </si>
  <si>
    <t>Quemaduras</t>
  </si>
  <si>
    <t>Candidiasis urogenital</t>
  </si>
  <si>
    <t>Hipertensión arterial</t>
  </si>
  <si>
    <t>Asma y estado asmático</t>
  </si>
  <si>
    <t>Insuficiencia venosa periférica</t>
  </si>
  <si>
    <t>Neumonías y bronconeumonías</t>
  </si>
  <si>
    <t>Gingivitis y enfermedades periodontales</t>
  </si>
  <si>
    <t>Infecciones Intestinales 
por otros organismos 
y las mal definidas</t>
  </si>
  <si>
    <r>
      <t>SSA. Dirección General de Epidemiología;</t>
    </r>
    <r>
      <rPr>
        <i/>
        <sz val="8"/>
        <color indexed="8"/>
        <rFont val="Arial"/>
        <family val="2"/>
      </rPr>
      <t xml:space="preserve"> Anuarios de Morbilidad</t>
    </r>
    <r>
      <rPr>
        <sz val="8"/>
        <color indexed="8"/>
        <rFont val="Arial"/>
        <family val="2"/>
      </rPr>
      <t xml:space="preserve">. </t>
    </r>
    <r>
      <rPr>
        <u val="single"/>
        <sz val="8"/>
        <color indexed="62"/>
        <rFont val="Arial"/>
        <family val="2"/>
      </rPr>
      <t>www.epidemiologia.salud.gob.mx</t>
    </r>
    <r>
      <rPr>
        <sz val="8"/>
        <color indexed="8"/>
        <rFont val="Arial"/>
        <family val="2"/>
      </rPr>
      <t xml:space="preserve"> (8 de agosto de 2016).</t>
    </r>
  </si>
  <si>
    <t>P/</t>
  </si>
  <si>
    <r>
      <t xml:space="preserve">INEGI. </t>
    </r>
    <r>
      <rPr>
        <i/>
        <sz val="8"/>
        <color indexed="8"/>
        <rFont val="Arial"/>
        <family val="2"/>
      </rPr>
      <t>Catálogo Nacional de Indicadores.</t>
    </r>
    <r>
      <rPr>
        <sz val="8"/>
        <color indexed="8"/>
        <rFont val="Arial"/>
        <family val="2"/>
      </rPr>
      <t xml:space="preserve"> </t>
    </r>
    <r>
      <rPr>
        <u val="single"/>
        <sz val="8"/>
        <color indexed="12"/>
        <rFont val="Arial"/>
        <family val="2"/>
      </rPr>
      <t>www.snieg.mx</t>
    </r>
    <r>
      <rPr>
        <sz val="8"/>
        <color indexed="8"/>
        <rFont val="Arial"/>
        <family val="2"/>
      </rPr>
      <t xml:space="preserve"> (25 de julio de 2016).</t>
    </r>
  </si>
  <si>
    <t>Deficiencias administrativas</t>
  </si>
  <si>
    <t>Las consultas especializadas comprenden gineco-obstétricas, pediátricas, de medicina interna, alergia e inmunología, angiología, cirugía maxilofacial, cirugía general, cardiología, dermatología, endocrinología y nutrición, gastroenterología, hematología, nefrología, neurología, oftalmología, otorrinolaringología, psiquiatría clínica, ortopedia y traumatología, urología, neurocirugía, cirugía pediátrica, oncología médica, oncología quirúrgica, cirugía plástica y reconstructiva, medicina física y rehabilitación, salud en el trabajo, y las de urgencia comprenden consultas y atenciones.</t>
  </si>
  <si>
    <t>IMSS. Delegación en el Estado. Jefatura Delegacional de Prestaciones Médicas.</t>
  </si>
  <si>
    <t>ISSSTE. Delegación en el Estado. Subdelegación Médica; Departamento de Estadística.</t>
  </si>
  <si>
    <t>SEDENA. Hospital Militar Regional. Departamento de Archivo Clínico y Estadística.</t>
  </si>
  <si>
    <t>SEMAR. Armada de México. Sanatorio Naval de La Paz.</t>
  </si>
  <si>
    <t>IMSS. Delegación en el Estado. Jefatura Delegacional de Prestaciones Médicas. Programa IMSS-PROSPERA.</t>
  </si>
  <si>
    <t>Comprende: anestesia, láser, hemoterapia y otros.</t>
  </si>
  <si>
    <t>Comprende: hepatitis "a", antineumocócica adultos, antirrábica, sueros antiarácnidos y otros.</t>
  </si>
  <si>
    <t>Comprende mensual y bimestral.</t>
  </si>
  <si>
    <t>de Arbitraje Médico por motivo</t>
  </si>
  <si>
    <t>SSA</t>
  </si>
  <si>
    <t xml:space="preserve">Se refiere al Instituto de Servicios de Salud en la entidad. </t>
  </si>
  <si>
    <t xml:space="preserve">Se refiere al Instituto de Servicios de Salud en la entidad.  </t>
  </si>
  <si>
    <t>La población usuaria es atendida en las instalaciones del Instituto Mexicano del Seguro Social (IMSS).</t>
  </si>
  <si>
    <t>Comprende: audiometría, audiología, endoscopía, fluorangiografia, laringoscopia, optometría, prueba de esfuerzo, pruebas cutáneas, rectoscopia y otros.</t>
  </si>
  <si>
    <t>Diabetes mellitus no insulinodependiente (Tipo II)</t>
  </si>
  <si>
    <t>Incluye las farmacias incorporadas al Seguro Popular, incluso las áreas que son acondicionadas como farmacias.</t>
  </si>
  <si>
    <t>Se cuenta con Unidad Médica Móvil con sede en Loreto para trasladar a personal médico y técnico para la atención de pacientes.</t>
  </si>
  <si>
    <t>R/</t>
  </si>
  <si>
    <t>Se refiere al registro de la muerte de pacientes, que al momento del deceso ocupaban una cama censable en el área de hospitalización de la institución; no se consideran como defunciones hospitalarias todas aquellas ocurridas antes del ingreso del paciente a dicha área.</t>
  </si>
  <si>
    <t>5. Salud</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</si>
  <si>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</si>
  <si>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</si>
  <si>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</si>
  <si>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</si>
  <si>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</si>
  <si>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</si>
  <si>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</si>
  <si>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</si>
  <si>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</si>
  <si>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</si>
  <si>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</si>
  <si>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</si>
  <si>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</si>
  <si>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</si>
  <si>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</si>
  <si>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</si>
  <si>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</si>
  <si>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</si>
  <si>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</si>
  <si>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</si>
  <si>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</si>
  <si>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</si>
  <si>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</si>
  <si>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</si>
  <si>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</si>
  <si>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</si>
  <si>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</si>
  <si>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</si>
  <si>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</si>
  <si>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</si>
  <si>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</si>
  <si>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</si>
  <si>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</si>
  <si>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Motivos de las inconformidades concluidas en la Comisión Nacional</t>
  </si>
  <si>
    <t>5.34</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</si>
</sst>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0"/>
    <numFmt numFmtId="166" formatCode="##,##0.00"/>
    <numFmt numFmtId="167" formatCode="###\ ###\ ##0"/>
    <numFmt numFmtId="168" formatCode="###\ ##0"/>
    <numFmt numFmtId="169" formatCode="#\ ##0\ 000"/>
    <numFmt numFmtId="170" formatCode="_-* #,##0_-;\-* #,##0_-;_-* &quot;-&quot;??_-;_-@_-"/>
    <numFmt numFmtId="171" formatCode="#\ ###\ ##0"/>
    <numFmt numFmtId="172" formatCode="##\ ##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 ###\ ##0.0"/>
    <numFmt numFmtId="178" formatCode="0.0000"/>
    <numFmt numFmtId="179" formatCode="0.000"/>
  </numFmts>
  <fonts count="69">
    <font>
      <sz val="8"/>
      <name val="Arial"/>
      <family val="2"/>
    </font>
    <font>
      <sz val="11"/>
      <color indexed="8"/>
      <name val="Calibri"/>
      <family val="2"/>
    </font>
    <font>
      <u val="single"/>
      <sz val="8"/>
      <color indexed="12"/>
      <name val="Arial"/>
      <family val="2"/>
    </font>
    <font>
      <b/>
      <sz val="10"/>
      <name val="Arial"/>
      <family val="2"/>
    </font>
    <font>
      <b/>
      <sz val="8"/>
      <name val="Arial"/>
      <family val="2"/>
    </font>
    <font>
      <b/>
      <sz val="7"/>
      <name val="Arial"/>
      <family val="2"/>
    </font>
    <font>
      <i/>
      <sz val="8"/>
      <name val="Arial"/>
      <family val="2"/>
    </font>
    <font>
      <sz val="8"/>
      <color indexed="8"/>
      <name val="Arial"/>
      <family val="2"/>
    </font>
    <font>
      <b/>
      <sz val="9"/>
      <name val="Arial"/>
      <family val="2"/>
    </font>
    <font>
      <sz val="8"/>
      <color indexed="10"/>
      <name val="Arial"/>
      <family val="2"/>
    </font>
    <font>
      <sz val="7"/>
      <name val="Arial"/>
      <family val="2"/>
    </font>
    <font>
      <i/>
      <sz val="8"/>
      <color indexed="8"/>
      <name val="Arial"/>
      <family val="2"/>
    </font>
    <font>
      <u val="single"/>
      <sz val="8"/>
      <color indexed="62"/>
      <name val="Arial"/>
      <family val="2"/>
    </font>
    <font>
      <sz val="9"/>
      <name val="Arial"/>
      <family val="2"/>
    </font>
    <font>
      <sz val="10"/>
      <name val="Arial"/>
      <family val="2"/>
    </font>
    <font>
      <sz val="8"/>
      <color indexed="12"/>
      <name val="Arial"/>
      <family val="2"/>
    </font>
    <font>
      <b/>
      <sz val="8"/>
      <color indexed="8"/>
      <name val="Arial"/>
      <family val="2"/>
    </font>
    <font>
      <sz val="8.05"/>
      <color indexed="8"/>
      <name val="Arial"/>
      <family val="2"/>
    </font>
    <font>
      <b/>
      <sz val="8.05"/>
      <color indexed="8"/>
      <name val="Arial"/>
      <family val="2"/>
    </font>
    <font>
      <sz val="8"/>
      <color indexed="22"/>
      <name val="Arial"/>
      <family val="2"/>
    </font>
    <font>
      <sz val="7"/>
      <color indexed="22"/>
      <name val="Arial"/>
      <family val="2"/>
    </font>
    <font>
      <u val="single"/>
      <sz val="10"/>
      <color indexed="22"/>
      <name val="Arial"/>
      <family val="2"/>
    </font>
    <font>
      <b/>
      <sz val="8"/>
      <color indexed="22"/>
      <name val="Arial"/>
      <family val="2"/>
    </font>
    <font>
      <u val="single"/>
      <sz val="8"/>
      <color indexed="22"/>
      <name val="Arial"/>
      <family val="2"/>
    </font>
    <font>
      <sz val="8"/>
      <color indexed="26"/>
      <name val="Arial"/>
      <family val="2"/>
    </font>
    <font>
      <sz val="10"/>
      <color indexed="22"/>
      <name val="Arial"/>
      <family val="2"/>
    </font>
    <font>
      <b/>
      <sz val="12"/>
      <name val="Arial"/>
      <family val="2"/>
    </font>
    <font>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8"/>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Arial"/>
      <family val="2"/>
    </font>
    <font>
      <i/>
      <sz val="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FF0000"/>
      <name val="Arial"/>
      <family val="2"/>
    </font>
    <font>
      <b/>
      <sz val="8"/>
      <color theme="1"/>
      <name val="Arial"/>
      <family val="2"/>
    </font>
    <font>
      <sz val="8"/>
      <color theme="1"/>
      <name val="Arial"/>
      <family val="2"/>
    </font>
    <font>
      <sz val="10"/>
      <color rgb="FF01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2"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10" fillId="0" borderId="0">
      <alignment horizontal="left" wrapText="1" indent="2"/>
      <protection/>
    </xf>
    <xf numFmtId="0" fontId="10" fillId="0" borderId="0">
      <alignment horizontal="left" wrapText="1" indent="4"/>
      <protection/>
    </xf>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4" fillId="0" borderId="8" applyNumberFormat="0" applyFill="0" applyAlignment="0" applyProtection="0"/>
    <xf numFmtId="0" fontId="64" fillId="0" borderId="9" applyNumberFormat="0" applyFill="0" applyAlignment="0" applyProtection="0"/>
  </cellStyleXfs>
  <cellXfs count="382">
    <xf numFmtId="0" fontId="0" fillId="0" borderId="0" xfId="0" applyAlignment="1">
      <alignment/>
    </xf>
    <xf numFmtId="0" fontId="0" fillId="0" borderId="0" xfId="0" applyBorder="1" applyAlignment="1">
      <alignment/>
    </xf>
    <xf numFmtId="0" fontId="3" fillId="0" borderId="0" xfId="0" applyFont="1" applyAlignment="1">
      <alignment vertical="center"/>
    </xf>
    <xf numFmtId="0" fontId="0" fillId="0" borderId="0" xfId="0" applyFont="1" applyAlignment="1">
      <alignment horizontal="right"/>
    </xf>
    <xf numFmtId="0" fontId="3" fillId="0" borderId="0" xfId="0" applyFont="1" applyAlignment="1">
      <alignment horizontal="left" vertical="center"/>
    </xf>
    <xf numFmtId="0" fontId="0" fillId="0" borderId="10" xfId="0" applyBorder="1" applyAlignment="1">
      <alignment vertical="center"/>
    </xf>
    <xf numFmtId="0" fontId="0" fillId="0" borderId="10" xfId="0" applyBorder="1" applyAlignment="1">
      <alignment horizontal="right" vertical="center"/>
    </xf>
    <xf numFmtId="0" fontId="0" fillId="0" borderId="10" xfId="0" applyBorder="1" applyAlignment="1">
      <alignment/>
    </xf>
    <xf numFmtId="0" fontId="0" fillId="0" borderId="0" xfId="0" applyAlignment="1">
      <alignment horizontal="right"/>
    </xf>
    <xf numFmtId="0" fontId="0" fillId="0" borderId="0" xfId="0" applyBorder="1" applyAlignment="1">
      <alignment horizontal="left"/>
    </xf>
    <xf numFmtId="0" fontId="0" fillId="0" borderId="0" xfId="0" applyAlignment="1">
      <alignment horizontal="right" vertical="top" wrapText="1"/>
    </xf>
    <xf numFmtId="0" fontId="0" fillId="0" borderId="10" xfId="0" applyFont="1" applyBorder="1" applyAlignment="1">
      <alignment horizontal="right" vertical="top" wrapText="1"/>
    </xf>
    <xf numFmtId="0" fontId="0" fillId="0" borderId="0" xfId="0" applyFont="1" applyAlignment="1">
      <alignment horizontal="right" vertical="top" wrapText="1"/>
    </xf>
    <xf numFmtId="0" fontId="0" fillId="0" borderId="0" xfId="0" applyFont="1" applyAlignment="1">
      <alignment horizontal="right" vertical="top" wrapText="1"/>
    </xf>
    <xf numFmtId="0" fontId="0" fillId="0" borderId="0" xfId="0" applyAlignment="1">
      <alignment horizontal="left" wrapText="1"/>
    </xf>
    <xf numFmtId="0" fontId="0" fillId="0" borderId="10" xfId="0" applyBorder="1" applyAlignment="1">
      <alignment horizontal="right"/>
    </xf>
    <xf numFmtId="0" fontId="0" fillId="0" borderId="0" xfId="0" applyAlignment="1">
      <alignment/>
    </xf>
    <xf numFmtId="0" fontId="0" fillId="0" borderId="10" xfId="0" applyBorder="1" applyAlignment="1">
      <alignment/>
    </xf>
    <xf numFmtId="0" fontId="0" fillId="0" borderId="0" xfId="0" applyFont="1" applyAlignment="1">
      <alignment horizontal="right"/>
    </xf>
    <xf numFmtId="0" fontId="0" fillId="0" borderId="0" xfId="0" applyFont="1" applyAlignment="1">
      <alignment/>
    </xf>
    <xf numFmtId="0" fontId="5" fillId="0" borderId="0" xfId="0" applyFont="1" applyAlignment="1">
      <alignment/>
    </xf>
    <xf numFmtId="0" fontId="0" fillId="0" borderId="0" xfId="0" applyAlignment="1">
      <alignment horizontal="left" vertical="center"/>
    </xf>
    <xf numFmtId="0" fontId="3" fillId="0" borderId="0" xfId="0" applyFont="1" applyAlignment="1">
      <alignment horizontal="left"/>
    </xf>
    <xf numFmtId="0" fontId="0" fillId="0" borderId="0" xfId="0" applyFont="1" applyAlignment="1">
      <alignment horizontal="center" vertical="top" wrapText="1"/>
    </xf>
    <xf numFmtId="0" fontId="0" fillId="0" borderId="0" xfId="0" applyAlignment="1">
      <alignment horizontal="left" vertical="top" wrapText="1"/>
    </xf>
    <xf numFmtId="0" fontId="4" fillId="0" borderId="0" xfId="0" applyFont="1" applyAlignment="1">
      <alignment horizontal="right" vertical="top" wrapText="1"/>
    </xf>
    <xf numFmtId="0" fontId="0" fillId="0" borderId="0" xfId="0" applyFont="1" applyAlignment="1">
      <alignment horizontal="left" vertical="top" wrapText="1"/>
    </xf>
    <xf numFmtId="0" fontId="0" fillId="0" borderId="0" xfId="54" applyAlignment="1">
      <alignment/>
    </xf>
    <xf numFmtId="0" fontId="0" fillId="0" borderId="0" xfId="54" applyAlignment="1">
      <alignment horizontal="right"/>
    </xf>
    <xf numFmtId="0" fontId="0" fillId="0" borderId="0" xfId="54" applyAlignment="1">
      <alignment/>
    </xf>
    <xf numFmtId="0" fontId="0" fillId="0" borderId="0" xfId="54" applyFont="1" applyAlignment="1">
      <alignment/>
    </xf>
    <xf numFmtId="0" fontId="0" fillId="0" borderId="0" xfId="54" applyFont="1" applyAlignment="1">
      <alignment/>
    </xf>
    <xf numFmtId="0" fontId="0" fillId="0" borderId="0" xfId="54" applyFont="1" applyAlignment="1">
      <alignment horizontal="right"/>
    </xf>
    <xf numFmtId="0" fontId="0" fillId="0" borderId="10" xfId="54" applyBorder="1" applyAlignment="1">
      <alignment/>
    </xf>
    <xf numFmtId="0" fontId="0" fillId="0" borderId="10" xfId="54" applyBorder="1" applyAlignment="1">
      <alignment horizontal="right"/>
    </xf>
    <xf numFmtId="0" fontId="0" fillId="0" borderId="0" xfId="54" applyAlignment="1">
      <alignment horizontal="left" indent="2"/>
    </xf>
    <xf numFmtId="0" fontId="0" fillId="0" borderId="10" xfId="54" applyBorder="1" applyAlignment="1">
      <alignment/>
    </xf>
    <xf numFmtId="0" fontId="0" fillId="0" borderId="0" xfId="54" applyFont="1" applyAlignment="1">
      <alignment horizontal="right" vertical="top" wrapText="1"/>
    </xf>
    <xf numFmtId="0" fontId="0" fillId="0" borderId="0" xfId="54" applyFont="1" applyAlignment="1">
      <alignment horizontal="left" vertical="top" wrapText="1"/>
    </xf>
    <xf numFmtId="0" fontId="0" fillId="0" borderId="0" xfId="54" applyFont="1" applyAlignment="1">
      <alignment horizontal="right" vertical="top" wrapText="1"/>
    </xf>
    <xf numFmtId="0" fontId="4" fillId="0" borderId="0" xfId="54" applyFont="1" applyAlignment="1">
      <alignment horizontal="right" vertical="top" wrapText="1"/>
    </xf>
    <xf numFmtId="0" fontId="0" fillId="0" borderId="10" xfId="54" applyBorder="1" applyAlignment="1">
      <alignment vertical="center"/>
    </xf>
    <xf numFmtId="0" fontId="0" fillId="0" borderId="10" xfId="54" applyBorder="1" applyAlignment="1">
      <alignment horizontal="right" vertical="center"/>
    </xf>
    <xf numFmtId="0" fontId="8" fillId="0" borderId="0" xfId="54" applyFont="1" applyAlignment="1">
      <alignment horizontal="left" vertical="center"/>
    </xf>
    <xf numFmtId="0" fontId="0" fillId="0" borderId="0" xfId="0" applyAlignment="1">
      <alignment horizontal="left"/>
    </xf>
    <xf numFmtId="0" fontId="8" fillId="0" borderId="0" xfId="0" applyFont="1" applyAlignment="1">
      <alignment horizontal="left"/>
    </xf>
    <xf numFmtId="0" fontId="0" fillId="0" borderId="0" xfId="0" applyBorder="1" applyAlignment="1">
      <alignment/>
    </xf>
    <xf numFmtId="0" fontId="0" fillId="0" borderId="0" xfId="0" applyFont="1" applyAlignment="1">
      <alignment horizontal="left" vertical="top" wrapText="1"/>
    </xf>
    <xf numFmtId="0" fontId="8" fillId="0" borderId="0" xfId="0" applyFont="1" applyAlignment="1">
      <alignment/>
    </xf>
    <xf numFmtId="0" fontId="10" fillId="0" borderId="0" xfId="0" applyFont="1" applyAlignment="1">
      <alignment/>
    </xf>
    <xf numFmtId="0" fontId="10" fillId="0" borderId="0" xfId="0" applyFont="1" applyAlignment="1">
      <alignment/>
    </xf>
    <xf numFmtId="0" fontId="8" fillId="0" borderId="0" xfId="0" applyFont="1" applyAlignment="1">
      <alignment horizontal="left" vertical="center"/>
    </xf>
    <xf numFmtId="0" fontId="0" fillId="0" borderId="0" xfId="0" applyFont="1" applyAlignment="1">
      <alignment/>
    </xf>
    <xf numFmtId="0" fontId="0" fillId="0" borderId="0" xfId="0" applyAlignment="1">
      <alignment vertical="center"/>
    </xf>
    <xf numFmtId="0" fontId="65" fillId="0" borderId="0" xfId="0" applyFont="1" applyAlignment="1">
      <alignment horizontal="right"/>
    </xf>
    <xf numFmtId="0" fontId="0" fillId="0" borderId="0" xfId="0" applyFont="1" applyAlignment="1">
      <alignment horizontal="left" vertical="top"/>
    </xf>
    <xf numFmtId="0" fontId="65" fillId="0" borderId="0" xfId="0" applyFont="1" applyAlignment="1">
      <alignment/>
    </xf>
    <xf numFmtId="0" fontId="0" fillId="0" borderId="0" xfId="0" applyBorder="1" applyAlignment="1">
      <alignment horizontal="right"/>
    </xf>
    <xf numFmtId="0" fontId="0" fillId="0" borderId="0" xfId="55" applyAlignment="1">
      <alignment vertical="top"/>
    </xf>
    <xf numFmtId="0" fontId="10" fillId="0" borderId="0" xfId="55" applyFont="1" applyAlignment="1">
      <alignment vertical="top"/>
    </xf>
    <xf numFmtId="0" fontId="13" fillId="0" borderId="0" xfId="55" applyFont="1" applyAlignment="1">
      <alignment/>
    </xf>
    <xf numFmtId="0" fontId="14" fillId="0" borderId="0" xfId="55" applyFont="1" applyAlignment="1">
      <alignment horizontal="left"/>
    </xf>
    <xf numFmtId="0" fontId="3" fillId="0" borderId="0" xfId="55" applyFont="1" applyAlignment="1" quotePrefix="1">
      <alignment horizontal="left" vertical="center"/>
    </xf>
    <xf numFmtId="0" fontId="3" fillId="0" borderId="0" xfId="55" applyFont="1" applyAlignment="1">
      <alignment horizontal="left"/>
    </xf>
    <xf numFmtId="0" fontId="3" fillId="0" borderId="0" xfId="55" applyNumberFormat="1" applyFont="1" applyAlignment="1">
      <alignment horizontal="left"/>
    </xf>
    <xf numFmtId="0" fontId="0" fillId="0" borderId="0" xfId="0" applyBorder="1" applyAlignment="1">
      <alignment horizontal="center"/>
    </xf>
    <xf numFmtId="0" fontId="0" fillId="0" borderId="0" xfId="0" applyFont="1" applyAlignment="1">
      <alignment horizontal="justify"/>
    </xf>
    <xf numFmtId="0" fontId="0" fillId="0" borderId="0" xfId="0" applyAlignment="1">
      <alignment horizontal="justify"/>
    </xf>
    <xf numFmtId="0" fontId="0" fillId="0" borderId="0" xfId="0" applyFont="1" applyAlignment="1">
      <alignment horizontal="left"/>
    </xf>
    <xf numFmtId="0" fontId="0" fillId="0" borderId="10" xfId="0" applyBorder="1" applyAlignment="1">
      <alignment horizontal="center"/>
    </xf>
    <xf numFmtId="0" fontId="0" fillId="0" borderId="0" xfId="0" applyAlignment="1">
      <alignment horizontal="center"/>
    </xf>
    <xf numFmtId="0" fontId="8" fillId="0" borderId="0" xfId="0" applyFont="1" applyAlignment="1">
      <alignment vertical="center"/>
    </xf>
    <xf numFmtId="0" fontId="8" fillId="0" borderId="0" xfId="0" applyFont="1" applyAlignment="1">
      <alignment/>
    </xf>
    <xf numFmtId="0" fontId="0" fillId="0" borderId="0" xfId="0" applyAlignment="1">
      <alignment horizontal="left" vertical="top"/>
    </xf>
    <xf numFmtId="0" fontId="0" fillId="0" borderId="0" xfId="0" applyAlignment="1">
      <alignment horizontal="right" vertical="top"/>
    </xf>
    <xf numFmtId="0" fontId="0" fillId="0" borderId="0" xfId="56" applyFont="1" applyAlignment="1">
      <alignment vertical="top"/>
    </xf>
    <xf numFmtId="0" fontId="10" fillId="0" borderId="0" xfId="56" applyFont="1" applyAlignment="1">
      <alignment vertical="top"/>
    </xf>
    <xf numFmtId="0" fontId="14" fillId="0" borderId="0" xfId="56" applyFont="1" applyAlignment="1">
      <alignment vertical="top"/>
    </xf>
    <xf numFmtId="0" fontId="14" fillId="0" borderId="0" xfId="56" applyFont="1" applyAlignment="1">
      <alignment/>
    </xf>
    <xf numFmtId="0" fontId="14" fillId="0" borderId="0" xfId="56" applyFont="1" applyAlignment="1">
      <alignment horizontal="left"/>
    </xf>
    <xf numFmtId="0" fontId="3" fillId="0" borderId="0" xfId="56" applyFont="1" applyAlignment="1" quotePrefix="1">
      <alignment horizontal="left"/>
    </xf>
    <xf numFmtId="0" fontId="3" fillId="0" borderId="0" xfId="56" applyFont="1" applyAlignment="1">
      <alignment horizontal="left"/>
    </xf>
    <xf numFmtId="0" fontId="3" fillId="0" borderId="0" xfId="56" applyNumberFormat="1" applyFont="1" applyAlignment="1">
      <alignment horizontal="left"/>
    </xf>
    <xf numFmtId="0" fontId="0" fillId="0" borderId="0" xfId="0"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11" xfId="0" applyBorder="1" applyAlignment="1">
      <alignment/>
    </xf>
    <xf numFmtId="0" fontId="0" fillId="0" borderId="0" xfId="0" applyFont="1" applyAlignment="1">
      <alignment vertical="top" wrapText="1"/>
    </xf>
    <xf numFmtId="0" fontId="0" fillId="0" borderId="0" xfId="0" applyAlignment="1">
      <alignment vertical="top"/>
    </xf>
    <xf numFmtId="0" fontId="0" fillId="0" borderId="0" xfId="0" applyBorder="1" applyAlignment="1">
      <alignment vertical="center"/>
    </xf>
    <xf numFmtId="0" fontId="0" fillId="0" borderId="0" xfId="46" applyFont="1" applyAlignment="1" applyProtection="1">
      <alignment/>
      <protection/>
    </xf>
    <xf numFmtId="0" fontId="0" fillId="0" borderId="0" xfId="0"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xf>
    <xf numFmtId="0" fontId="4" fillId="0" borderId="0" xfId="0" applyFont="1" applyAlignment="1">
      <alignment/>
    </xf>
    <xf numFmtId="0" fontId="0" fillId="0" borderId="0" xfId="0" applyBorder="1" applyAlignment="1">
      <alignment horizontal="center" vertical="top" wrapText="1"/>
    </xf>
    <xf numFmtId="0" fontId="0" fillId="0" borderId="0" xfId="0" applyBorder="1" applyAlignment="1">
      <alignment horizontal="center" vertical="top"/>
    </xf>
    <xf numFmtId="165" fontId="4" fillId="0" borderId="0" xfId="0" applyNumberFormat="1" applyFont="1" applyAlignment="1">
      <alignment/>
    </xf>
    <xf numFmtId="165" fontId="4" fillId="0" borderId="0" xfId="0" applyNumberFormat="1" applyFont="1" applyAlignment="1">
      <alignment horizontal="right"/>
    </xf>
    <xf numFmtId="2" fontId="0" fillId="0" borderId="0" xfId="0" applyNumberFormat="1" applyBorder="1" applyAlignment="1">
      <alignment horizontal="right"/>
    </xf>
    <xf numFmtId="2" fontId="0" fillId="0" borderId="0" xfId="0" applyNumberFormat="1" applyAlignment="1">
      <alignment horizontal="right"/>
    </xf>
    <xf numFmtId="2" fontId="4" fillId="0" borderId="0" xfId="0" applyNumberFormat="1" applyFont="1" applyAlignment="1">
      <alignment horizontal="right"/>
    </xf>
    <xf numFmtId="167" fontId="0" fillId="0" borderId="0" xfId="0" applyNumberFormat="1" applyAlignment="1">
      <alignment horizontal="right"/>
    </xf>
    <xf numFmtId="167" fontId="4" fillId="0" borderId="0" xfId="0" applyNumberFormat="1" applyFont="1" applyAlignment="1">
      <alignment horizontal="right"/>
    </xf>
    <xf numFmtId="0" fontId="0" fillId="0" borderId="0" xfId="0" applyFont="1" applyAlignment="1">
      <alignment/>
    </xf>
    <xf numFmtId="0" fontId="0" fillId="0" borderId="0" xfId="0" applyFont="1" applyBorder="1" applyAlignment="1">
      <alignment/>
    </xf>
    <xf numFmtId="0" fontId="0" fillId="0" borderId="0" xfId="0" applyNumberFormat="1" applyFill="1" applyBorder="1" applyAlignment="1" applyProtection="1">
      <alignment/>
      <protection/>
    </xf>
    <xf numFmtId="0" fontId="0" fillId="0" borderId="0" xfId="0" applyFont="1" applyBorder="1" applyAlignment="1">
      <alignment horizontal="right"/>
    </xf>
    <xf numFmtId="0" fontId="4" fillId="0" borderId="0" xfId="0" applyFont="1" applyAlignment="1">
      <alignment horizontal="right"/>
    </xf>
    <xf numFmtId="3" fontId="0" fillId="0" borderId="0" xfId="0" applyNumberFormat="1" applyFont="1" applyAlignment="1">
      <alignment horizontal="right"/>
    </xf>
    <xf numFmtId="3" fontId="0" fillId="0" borderId="0" xfId="0" applyNumberFormat="1" applyFont="1" applyBorder="1" applyAlignment="1">
      <alignment horizontal="right"/>
    </xf>
    <xf numFmtId="3" fontId="4" fillId="0" borderId="0" xfId="0" applyNumberFormat="1" applyFont="1" applyAlignment="1">
      <alignment horizontal="right"/>
    </xf>
    <xf numFmtId="3" fontId="16" fillId="0" borderId="0" xfId="0" applyNumberFormat="1" applyFont="1" applyAlignment="1">
      <alignment/>
    </xf>
    <xf numFmtId="3" fontId="7" fillId="0" borderId="0" xfId="0" applyNumberFormat="1" applyFont="1" applyAlignment="1">
      <alignment/>
    </xf>
    <xf numFmtId="3" fontId="0" fillId="0" borderId="0" xfId="0" applyNumberFormat="1" applyAlignment="1">
      <alignment/>
    </xf>
    <xf numFmtId="3" fontId="4" fillId="0" borderId="0" xfId="0" applyNumberFormat="1" applyFont="1" applyAlignment="1">
      <alignment/>
    </xf>
    <xf numFmtId="3" fontId="4" fillId="0" borderId="0" xfId="0" applyNumberFormat="1" applyFont="1" applyAlignment="1">
      <alignment/>
    </xf>
    <xf numFmtId="3" fontId="17" fillId="0" borderId="0" xfId="0" applyNumberFormat="1" applyFont="1" applyAlignment="1">
      <alignment horizontal="right" vertical="center"/>
    </xf>
    <xf numFmtId="165" fontId="0" fillId="0" borderId="0" xfId="0" applyNumberFormat="1" applyFont="1" applyAlignment="1">
      <alignment/>
    </xf>
    <xf numFmtId="165" fontId="0" fillId="0" borderId="0" xfId="0" applyNumberFormat="1" applyFont="1" applyBorder="1" applyAlignment="1">
      <alignment/>
    </xf>
    <xf numFmtId="165" fontId="7" fillId="0" borderId="0" xfId="0" applyNumberFormat="1" applyFont="1" applyAlignment="1">
      <alignment/>
    </xf>
    <xf numFmtId="165" fontId="16" fillId="0" borderId="0" xfId="0" applyNumberFormat="1" applyFont="1" applyAlignment="1">
      <alignment/>
    </xf>
    <xf numFmtId="165" fontId="0" fillId="0" borderId="0" xfId="0" applyNumberFormat="1" applyFont="1" applyAlignment="1">
      <alignment horizontal="right"/>
    </xf>
    <xf numFmtId="165" fontId="0" fillId="0" borderId="0" xfId="0" applyNumberFormat="1" applyFont="1" applyBorder="1" applyAlignment="1">
      <alignment horizontal="right"/>
    </xf>
    <xf numFmtId="165" fontId="7" fillId="0" borderId="0" xfId="0" applyNumberFormat="1" applyFont="1" applyAlignment="1">
      <alignment horizontal="right"/>
    </xf>
    <xf numFmtId="165" fontId="16" fillId="0" borderId="0" xfId="0" applyNumberFormat="1" applyFont="1" applyAlignment="1">
      <alignment horizontal="right"/>
    </xf>
    <xf numFmtId="165" fontId="17" fillId="0" borderId="0" xfId="0" applyNumberFormat="1" applyFont="1" applyAlignment="1">
      <alignment horizontal="right"/>
    </xf>
    <xf numFmtId="165" fontId="0" fillId="0" borderId="0" xfId="0" applyNumberFormat="1" applyFill="1" applyBorder="1" applyAlignment="1" applyProtection="1">
      <alignment horizontal="right"/>
      <protection/>
    </xf>
    <xf numFmtId="165" fontId="18" fillId="0" borderId="0" xfId="0" applyNumberFormat="1" applyFont="1" applyAlignment="1">
      <alignment horizontal="right"/>
    </xf>
    <xf numFmtId="165" fontId="4" fillId="0" borderId="0" xfId="0" applyNumberFormat="1" applyFont="1" applyFill="1" applyBorder="1" applyAlignment="1" applyProtection="1">
      <alignment horizontal="right"/>
      <protection/>
    </xf>
    <xf numFmtId="167" fontId="66" fillId="0" borderId="0" xfId="0" applyNumberFormat="1" applyFont="1" applyAlignment="1">
      <alignment horizontal="right" wrapText="1"/>
    </xf>
    <xf numFmtId="2" fontId="4" fillId="0" borderId="0" xfId="0" applyNumberFormat="1" applyFont="1" applyBorder="1" applyAlignment="1">
      <alignment horizontal="right"/>
    </xf>
    <xf numFmtId="0" fontId="0" fillId="0" borderId="0" xfId="0" applyAlignment="1">
      <alignment horizontal="justify" wrapText="1"/>
    </xf>
    <xf numFmtId="167" fontId="67" fillId="0" borderId="0" xfId="0" applyNumberFormat="1" applyFont="1" applyAlignment="1">
      <alignment horizontal="left" wrapText="1"/>
    </xf>
    <xf numFmtId="0" fontId="0" fillId="0" borderId="0" xfId="0" applyAlignment="1">
      <alignment horizontal="justify" vertical="top" wrapText="1"/>
    </xf>
    <xf numFmtId="0" fontId="65" fillId="0" borderId="0" xfId="0" applyFont="1" applyAlignment="1">
      <alignment/>
    </xf>
    <xf numFmtId="167" fontId="4" fillId="0" borderId="0" xfId="0" applyNumberFormat="1" applyFont="1" applyAlignment="1">
      <alignment/>
    </xf>
    <xf numFmtId="167" fontId="0" fillId="0" borderId="0" xfId="0" applyNumberFormat="1" applyFont="1" applyAlignment="1">
      <alignment/>
    </xf>
    <xf numFmtId="0" fontId="0" fillId="0" borderId="0" xfId="54" applyAlignment="1">
      <alignment horizontal="right" indent="2"/>
    </xf>
    <xf numFmtId="165" fontId="4" fillId="0" borderId="0" xfId="54" applyNumberFormat="1" applyFont="1" applyAlignment="1">
      <alignment horizontal="right"/>
    </xf>
    <xf numFmtId="165" fontId="0" fillId="0" borderId="0" xfId="54" applyNumberFormat="1" applyFont="1" applyAlignment="1">
      <alignment horizontal="right"/>
    </xf>
    <xf numFmtId="168" fontId="4" fillId="0" borderId="0" xfId="54" applyNumberFormat="1" applyFont="1" applyFill="1" applyAlignment="1">
      <alignment horizontal="right"/>
    </xf>
    <xf numFmtId="0" fontId="0" fillId="0" borderId="0" xfId="54" applyFill="1" applyAlignment="1">
      <alignment horizontal="right"/>
    </xf>
    <xf numFmtId="168" fontId="0" fillId="0" borderId="0" xfId="54" applyNumberFormat="1" applyFill="1" applyAlignment="1">
      <alignment horizontal="right"/>
    </xf>
    <xf numFmtId="165" fontId="0" fillId="0" borderId="0" xfId="54" applyNumberFormat="1" applyAlignment="1">
      <alignment horizontal="right"/>
    </xf>
    <xf numFmtId="168" fontId="4" fillId="0" borderId="0" xfId="54" applyNumberFormat="1" applyFont="1" applyAlignment="1">
      <alignment/>
    </xf>
    <xf numFmtId="167" fontId="0" fillId="0" borderId="10" xfId="0" applyNumberFormat="1" applyBorder="1" applyAlignment="1">
      <alignment horizontal="right"/>
    </xf>
    <xf numFmtId="0" fontId="0" fillId="0" borderId="0" xfId="54" applyFont="1" applyFill="1" applyAlignment="1">
      <alignment horizontal="right"/>
    </xf>
    <xf numFmtId="167" fontId="0" fillId="0" borderId="0" xfId="0" applyNumberFormat="1" applyAlignment="1">
      <alignment/>
    </xf>
    <xf numFmtId="168" fontId="0" fillId="0" borderId="0" xfId="0" applyNumberFormat="1" applyFill="1" applyAlignment="1">
      <alignment/>
    </xf>
    <xf numFmtId="169" fontId="0" fillId="0" borderId="0" xfId="0" applyNumberFormat="1" applyFill="1" applyAlignment="1">
      <alignment/>
    </xf>
    <xf numFmtId="165" fontId="0" fillId="0" borderId="0" xfId="49" applyNumberFormat="1" applyFont="1" applyAlignment="1">
      <alignment/>
    </xf>
    <xf numFmtId="165" fontId="0" fillId="0" borderId="0" xfId="49" applyNumberFormat="1" applyFont="1" applyFill="1" applyAlignment="1">
      <alignment/>
    </xf>
    <xf numFmtId="171" fontId="0" fillId="0" borderId="0" xfId="49" applyNumberFormat="1" applyFont="1" applyAlignment="1">
      <alignment/>
    </xf>
    <xf numFmtId="165" fontId="4" fillId="0" borderId="0" xfId="0" applyNumberFormat="1" applyFont="1" applyFill="1" applyAlignment="1">
      <alignment horizontal="right"/>
    </xf>
    <xf numFmtId="165" fontId="0" fillId="0" borderId="0" xfId="0" applyNumberFormat="1" applyFont="1" applyFill="1" applyAlignment="1">
      <alignment horizontal="right"/>
    </xf>
    <xf numFmtId="165" fontId="4" fillId="0" borderId="0" xfId="0" applyNumberFormat="1" applyFont="1" applyFill="1" applyAlignment="1">
      <alignment/>
    </xf>
    <xf numFmtId="165" fontId="0" fillId="0" borderId="0" xfId="0" applyNumberFormat="1" applyFill="1" applyAlignment="1">
      <alignment/>
    </xf>
    <xf numFmtId="168" fontId="4" fillId="0" borderId="0" xfId="0" applyNumberFormat="1" applyFont="1" applyAlignment="1">
      <alignment/>
    </xf>
    <xf numFmtId="168" fontId="0" fillId="0" borderId="0" xfId="0" applyNumberFormat="1" applyAlignment="1">
      <alignment/>
    </xf>
    <xf numFmtId="165" fontId="0" fillId="0" borderId="0" xfId="0" applyNumberFormat="1" applyAlignment="1">
      <alignment/>
    </xf>
    <xf numFmtId="171" fontId="0" fillId="0" borderId="0" xfId="0" applyNumberFormat="1" applyAlignment="1">
      <alignment/>
    </xf>
    <xf numFmtId="171" fontId="4" fillId="0" borderId="0" xfId="0" applyNumberFormat="1" applyFont="1" applyAlignment="1">
      <alignment/>
    </xf>
    <xf numFmtId="171" fontId="0" fillId="0" borderId="0" xfId="0" applyNumberFormat="1" applyFill="1" applyAlignment="1">
      <alignment/>
    </xf>
    <xf numFmtId="171" fontId="4" fillId="0" borderId="0" xfId="0" applyNumberFormat="1" applyFont="1" applyFill="1" applyAlignment="1">
      <alignment/>
    </xf>
    <xf numFmtId="169" fontId="0" fillId="0" borderId="0" xfId="0" applyNumberFormat="1" applyAlignment="1">
      <alignment/>
    </xf>
    <xf numFmtId="168" fontId="4" fillId="0" borderId="0" xfId="0" applyNumberFormat="1" applyFont="1" applyFill="1" applyAlignment="1">
      <alignment/>
    </xf>
    <xf numFmtId="0" fontId="4" fillId="0" borderId="0" xfId="0" applyFont="1" applyFill="1" applyAlignment="1">
      <alignment/>
    </xf>
    <xf numFmtId="165" fontId="0" fillId="0" borderId="0" xfId="0" applyNumberFormat="1" applyFont="1" applyFill="1" applyAlignment="1">
      <alignment/>
    </xf>
    <xf numFmtId="0" fontId="0" fillId="0" borderId="0" xfId="0" applyFont="1" applyFill="1" applyAlignment="1">
      <alignment/>
    </xf>
    <xf numFmtId="0" fontId="4" fillId="0" borderId="11" xfId="0" applyFont="1" applyBorder="1" applyAlignment="1">
      <alignment/>
    </xf>
    <xf numFmtId="0" fontId="0" fillId="0" borderId="0" xfId="0" applyFont="1" applyAlignment="1">
      <alignment horizontal="left" vertical="top"/>
    </xf>
    <xf numFmtId="165" fontId="0" fillId="0" borderId="0" xfId="0" applyNumberFormat="1" applyBorder="1" applyAlignment="1">
      <alignment horizontal="right"/>
    </xf>
    <xf numFmtId="0" fontId="0" fillId="0" borderId="0" xfId="54" applyFont="1" applyAlignment="1">
      <alignment vertical="top" wrapText="1"/>
    </xf>
    <xf numFmtId="0" fontId="0" fillId="0" borderId="0" xfId="0" applyAlignment="1" applyProtection="1">
      <alignment/>
      <protection/>
    </xf>
    <xf numFmtId="165" fontId="65" fillId="0" borderId="0" xfId="49" applyNumberFormat="1" applyFont="1" applyAlignment="1">
      <alignment/>
    </xf>
    <xf numFmtId="49" fontId="0" fillId="0" borderId="0" xfId="0" applyNumberFormat="1" applyAlignment="1">
      <alignment/>
    </xf>
    <xf numFmtId="165" fontId="0" fillId="0" borderId="0" xfId="0" applyNumberFormat="1" applyAlignment="1">
      <alignment/>
    </xf>
    <xf numFmtId="0" fontId="0" fillId="0" borderId="0" xfId="0" applyFill="1" applyAlignment="1">
      <alignment/>
    </xf>
    <xf numFmtId="0" fontId="10" fillId="0" borderId="0" xfId="0" applyFont="1" applyFill="1" applyAlignment="1">
      <alignment/>
    </xf>
    <xf numFmtId="165" fontId="0" fillId="0" borderId="0" xfId="0" applyNumberFormat="1" applyFill="1" applyBorder="1" applyAlignment="1">
      <alignment/>
    </xf>
    <xf numFmtId="167" fontId="4" fillId="0" borderId="0" xfId="0" applyNumberFormat="1" applyFont="1" applyAlignment="1">
      <alignment horizontal="right" wrapText="1"/>
    </xf>
    <xf numFmtId="169" fontId="0" fillId="0" borderId="0" xfId="0" applyNumberFormat="1" applyFont="1" applyFill="1" applyAlignment="1">
      <alignment/>
    </xf>
    <xf numFmtId="177" fontId="0" fillId="0" borderId="0" xfId="0" applyNumberFormat="1" applyAlignment="1">
      <alignment horizontal="right"/>
    </xf>
    <xf numFmtId="165" fontId="4" fillId="0" borderId="0" xfId="46" applyNumberFormat="1" applyFont="1" applyAlignment="1" applyProtection="1">
      <alignment horizontal="right"/>
      <protection/>
    </xf>
    <xf numFmtId="3" fontId="4" fillId="0" borderId="0" xfId="0" applyNumberFormat="1" applyFont="1" applyFill="1" applyAlignment="1">
      <alignment vertical="center"/>
    </xf>
    <xf numFmtId="3" fontId="0" fillId="0" borderId="0" xfId="0" applyNumberFormat="1" applyFill="1" applyAlignment="1">
      <alignment vertical="center"/>
    </xf>
    <xf numFmtId="165" fontId="0" fillId="0" borderId="0" xfId="49" applyNumberFormat="1" applyFont="1" applyAlignment="1">
      <alignment/>
    </xf>
    <xf numFmtId="171" fontId="0" fillId="0" borderId="0" xfId="0" applyNumberFormat="1" applyFont="1" applyAlignment="1">
      <alignment/>
    </xf>
    <xf numFmtId="171" fontId="4" fillId="0" borderId="0" xfId="0" applyNumberFormat="1" applyFont="1" applyFill="1" applyAlignment="1">
      <alignment horizontal="right"/>
    </xf>
    <xf numFmtId="171" fontId="0" fillId="0" borderId="0" xfId="0" applyNumberFormat="1" applyFont="1" applyFill="1" applyAlignment="1">
      <alignment horizontal="right"/>
    </xf>
    <xf numFmtId="171" fontId="0" fillId="0" borderId="0" xfId="0" applyNumberFormat="1" applyAlignment="1">
      <alignment horizontal="right"/>
    </xf>
    <xf numFmtId="171" fontId="0" fillId="0" borderId="0" xfId="49" applyNumberFormat="1" applyFont="1" applyFill="1" applyAlignment="1">
      <alignment horizontal="right"/>
    </xf>
    <xf numFmtId="171" fontId="0" fillId="0" borderId="0" xfId="49" applyNumberFormat="1" applyFont="1" applyFill="1" applyBorder="1" applyAlignment="1">
      <alignment horizontal="right"/>
    </xf>
    <xf numFmtId="171" fontId="0" fillId="0" borderId="0" xfId="0" applyNumberFormat="1" applyFont="1" applyAlignment="1">
      <alignment/>
    </xf>
    <xf numFmtId="171" fontId="0" fillId="0" borderId="0" xfId="0" applyNumberFormat="1" applyAlignment="1">
      <alignment/>
    </xf>
    <xf numFmtId="171" fontId="0" fillId="0" borderId="0" xfId="0" applyNumberFormat="1" applyFont="1" applyFill="1" applyBorder="1" applyAlignment="1">
      <alignment horizontal="right"/>
    </xf>
    <xf numFmtId="168" fontId="0" fillId="0" borderId="0" xfId="0" applyNumberFormat="1" applyAlignment="1">
      <alignment/>
    </xf>
    <xf numFmtId="168" fontId="4" fillId="0" borderId="0" xfId="0" applyNumberFormat="1" applyFont="1" applyAlignment="1">
      <alignment/>
    </xf>
    <xf numFmtId="168" fontId="4" fillId="0" borderId="0" xfId="0" applyNumberFormat="1" applyFont="1" applyAlignment="1">
      <alignment horizontal="right"/>
    </xf>
    <xf numFmtId="177" fontId="0" fillId="0" borderId="0" xfId="0" applyNumberFormat="1" applyFill="1" applyAlignment="1">
      <alignment horizontal="right"/>
    </xf>
    <xf numFmtId="0" fontId="5" fillId="0" borderId="0" xfId="0" applyFont="1" applyFill="1" applyAlignment="1">
      <alignment wrapText="1"/>
    </xf>
    <xf numFmtId="164" fontId="0" fillId="0" borderId="0" xfId="0" applyNumberFormat="1" applyFont="1" applyFill="1" applyAlignment="1">
      <alignment wrapText="1"/>
    </xf>
    <xf numFmtId="0" fontId="0" fillId="0" borderId="0" xfId="0" applyFill="1" applyAlignment="1">
      <alignment/>
    </xf>
    <xf numFmtId="164" fontId="0" fillId="0" borderId="0" xfId="0" applyNumberFormat="1" applyFill="1" applyAlignment="1">
      <alignment/>
    </xf>
    <xf numFmtId="164" fontId="0" fillId="0" borderId="0" xfId="0" applyNumberFormat="1" applyFill="1" applyAlignment="1">
      <alignment/>
    </xf>
    <xf numFmtId="0" fontId="0" fillId="0" borderId="0" xfId="54" applyFont="1" applyAlignment="1">
      <alignment horizontal="right"/>
    </xf>
    <xf numFmtId="167" fontId="0" fillId="0" borderId="0" xfId="0" applyNumberFormat="1" applyAlignment="1">
      <alignment horizontal="left"/>
    </xf>
    <xf numFmtId="0" fontId="19" fillId="33" borderId="0" xfId="55" applyFont="1" applyFill="1" applyAlignment="1">
      <alignment vertical="top"/>
    </xf>
    <xf numFmtId="0" fontId="20" fillId="33" borderId="0" xfId="55" applyFont="1" applyFill="1" applyAlignment="1">
      <alignment vertical="top"/>
    </xf>
    <xf numFmtId="0" fontId="19" fillId="33" borderId="0" xfId="55" applyFont="1" applyFill="1" applyBorder="1" applyAlignment="1">
      <alignment vertical="top" wrapText="1"/>
    </xf>
    <xf numFmtId="0" fontId="19" fillId="33" borderId="0" xfId="55" applyFont="1" applyFill="1" applyBorder="1" applyAlignment="1">
      <alignment vertical="top"/>
    </xf>
    <xf numFmtId="0" fontId="23" fillId="33" borderId="0" xfId="46" applyFont="1" applyFill="1" applyBorder="1" applyAlignment="1" applyProtection="1">
      <alignment horizontal="left"/>
      <protection/>
    </xf>
    <xf numFmtId="0" fontId="19" fillId="33" borderId="0" xfId="55" applyFont="1" applyFill="1" applyBorder="1" applyAlignment="1">
      <alignment horizontal="center" vertical="top"/>
    </xf>
    <xf numFmtId="0" fontId="19" fillId="33" borderId="0" xfId="55" applyFont="1" applyFill="1" applyBorder="1" applyAlignment="1">
      <alignment horizontal="center" vertical="center" wrapText="1"/>
    </xf>
    <xf numFmtId="0" fontId="19" fillId="33" borderId="0" xfId="55" applyFont="1" applyFill="1" applyBorder="1" applyAlignment="1">
      <alignment horizontal="center" vertical="center"/>
    </xf>
    <xf numFmtId="0" fontId="21" fillId="33" borderId="0" xfId="46" applyFont="1" applyFill="1" applyBorder="1" applyAlignment="1">
      <alignment vertical="top"/>
    </xf>
    <xf numFmtId="0" fontId="19" fillId="33" borderId="0" xfId="55" applyFont="1" applyFill="1" applyBorder="1" applyAlignment="1">
      <alignment horizontal="right"/>
    </xf>
    <xf numFmtId="0" fontId="22" fillId="33" borderId="0" xfId="55" applyFont="1" applyFill="1" applyBorder="1" applyAlignment="1">
      <alignment horizontal="center" vertical="top"/>
    </xf>
    <xf numFmtId="164" fontId="19" fillId="33" borderId="0" xfId="55" applyNumberFormat="1" applyFont="1" applyFill="1" applyBorder="1" applyAlignment="1">
      <alignment vertical="top"/>
    </xf>
    <xf numFmtId="1" fontId="19" fillId="33" borderId="0" xfId="55" applyNumberFormat="1" applyFont="1" applyFill="1" applyBorder="1" applyAlignment="1">
      <alignment vertical="top"/>
    </xf>
    <xf numFmtId="0" fontId="19" fillId="33" borderId="0" xfId="55" applyFont="1" applyFill="1" applyBorder="1" applyAlignment="1">
      <alignment/>
    </xf>
    <xf numFmtId="0" fontId="20" fillId="33" borderId="0" xfId="55" applyFont="1" applyFill="1" applyBorder="1" applyAlignment="1">
      <alignment vertical="top"/>
    </xf>
    <xf numFmtId="0" fontId="22" fillId="33" borderId="0" xfId="0" applyFont="1" applyFill="1" applyBorder="1" applyAlignment="1">
      <alignment horizontal="left" vertical="center"/>
    </xf>
    <xf numFmtId="0" fontId="24" fillId="0" borderId="0" xfId="55" applyFont="1" applyAlignment="1">
      <alignment vertical="top"/>
    </xf>
    <xf numFmtId="0" fontId="19" fillId="33" borderId="0" xfId="56" applyFont="1" applyFill="1" applyAlignment="1">
      <alignment vertical="top"/>
    </xf>
    <xf numFmtId="0" fontId="20" fillId="33" borderId="0" xfId="56" applyFont="1" applyFill="1" applyAlignment="1">
      <alignment vertical="top"/>
    </xf>
    <xf numFmtId="0" fontId="19" fillId="33" borderId="0" xfId="56" applyFont="1" applyFill="1" applyBorder="1" applyAlignment="1">
      <alignment horizontal="center" vertical="center"/>
    </xf>
    <xf numFmtId="0" fontId="19" fillId="33" borderId="0" xfId="56" applyFont="1" applyFill="1" applyBorder="1" applyAlignment="1">
      <alignment horizontal="center" vertical="center" wrapText="1"/>
    </xf>
    <xf numFmtId="0" fontId="19" fillId="33" borderId="0" xfId="56" applyFont="1" applyFill="1" applyBorder="1" applyAlignment="1">
      <alignment horizontal="center" vertical="top"/>
    </xf>
    <xf numFmtId="0" fontId="23" fillId="33" borderId="0" xfId="46" applyFont="1" applyFill="1" applyBorder="1" applyAlignment="1" applyProtection="1">
      <alignment/>
      <protection/>
    </xf>
    <xf numFmtId="0" fontId="19" fillId="33" borderId="0" xfId="56" applyFont="1" applyFill="1" applyBorder="1" applyAlignment="1">
      <alignment vertical="top"/>
    </xf>
    <xf numFmtId="0" fontId="25" fillId="33" borderId="0" xfId="56" applyFont="1" applyFill="1" applyBorder="1" applyAlignment="1">
      <alignment vertical="top"/>
    </xf>
    <xf numFmtId="0" fontId="19" fillId="33" borderId="0" xfId="56" applyFont="1" applyFill="1" applyBorder="1" applyAlignment="1">
      <alignment horizontal="right"/>
    </xf>
    <xf numFmtId="0" fontId="25" fillId="33" borderId="0" xfId="56" applyFont="1" applyFill="1" applyBorder="1" applyAlignment="1">
      <alignment vertical="top" wrapText="1"/>
    </xf>
    <xf numFmtId="164" fontId="25" fillId="33" borderId="0" xfId="56" applyNumberFormat="1" applyFont="1" applyFill="1" applyBorder="1" applyAlignment="1">
      <alignment vertical="top"/>
    </xf>
    <xf numFmtId="164" fontId="19" fillId="33" borderId="0" xfId="56" applyNumberFormat="1" applyFont="1" applyFill="1" applyBorder="1" applyAlignment="1">
      <alignment vertical="top"/>
    </xf>
    <xf numFmtId="0" fontId="19" fillId="33" borderId="0" xfId="56" applyFont="1" applyFill="1" applyBorder="1" applyAlignment="1">
      <alignment vertical="top" wrapText="1"/>
    </xf>
    <xf numFmtId="164" fontId="20" fillId="33" borderId="0" xfId="56" applyNumberFormat="1" applyFont="1" applyFill="1" applyBorder="1" applyAlignment="1">
      <alignment vertical="top"/>
    </xf>
    <xf numFmtId="0" fontId="20" fillId="33" borderId="0" xfId="56" applyFont="1" applyFill="1" applyBorder="1" applyAlignment="1">
      <alignment vertical="top"/>
    </xf>
    <xf numFmtId="0" fontId="22" fillId="33" borderId="0" xfId="0" applyFont="1" applyFill="1" applyBorder="1" applyAlignment="1">
      <alignment horizontal="center" vertical="center"/>
    </xf>
    <xf numFmtId="1" fontId="19" fillId="33" borderId="0" xfId="56" applyNumberFormat="1" applyFont="1" applyFill="1" applyBorder="1" applyAlignment="1">
      <alignment vertical="top"/>
    </xf>
    <xf numFmtId="0" fontId="24" fillId="0" borderId="0" xfId="56" applyFont="1" applyAlignment="1">
      <alignment vertical="top"/>
    </xf>
    <xf numFmtId="49" fontId="14" fillId="34" borderId="0" xfId="0" applyNumberFormat="1" applyFont="1" applyFill="1" applyAlignment="1">
      <alignment horizontal="left"/>
    </xf>
    <xf numFmtId="0" fontId="14" fillId="34" borderId="0" xfId="0" applyFont="1" applyFill="1" applyAlignment="1">
      <alignment horizontal="left"/>
    </xf>
    <xf numFmtId="0" fontId="14" fillId="34" borderId="0" xfId="0" applyFont="1" applyFill="1" applyAlignment="1">
      <alignment/>
    </xf>
    <xf numFmtId="49" fontId="26" fillId="34" borderId="0" xfId="0" applyNumberFormat="1" applyFont="1" applyFill="1" applyAlignment="1">
      <alignment horizontal="left"/>
    </xf>
    <xf numFmtId="0" fontId="68" fillId="34" borderId="0" xfId="46" applyFont="1" applyFill="1" applyAlignment="1" applyProtection="1">
      <alignment horizontal="left"/>
      <protection/>
    </xf>
    <xf numFmtId="49" fontId="27" fillId="34" borderId="0" xfId="46" applyNumberFormat="1" applyFont="1" applyFill="1" applyAlignment="1" applyProtection="1">
      <alignment horizontal="left"/>
      <protection/>
    </xf>
    <xf numFmtId="0" fontId="27" fillId="0" borderId="0" xfId="46" applyFont="1" applyAlignment="1" applyProtection="1">
      <alignment horizontal="right"/>
      <protection/>
    </xf>
    <xf numFmtId="0" fontId="27" fillId="0" borderId="0" xfId="46" applyFont="1" applyAlignment="1">
      <alignment horizontal="right"/>
    </xf>
    <xf numFmtId="0" fontId="27" fillId="0" borderId="0" xfId="46" applyFont="1" applyAlignment="1" applyProtection="1">
      <alignment/>
      <protection/>
    </xf>
    <xf numFmtId="0" fontId="19" fillId="34" borderId="0" xfId="55" applyFont="1" applyFill="1" applyAlignment="1">
      <alignment vertical="top"/>
    </xf>
    <xf numFmtId="0" fontId="19" fillId="34" borderId="0" xfId="56" applyFont="1" applyFill="1" applyAlignment="1">
      <alignment vertical="top"/>
    </xf>
    <xf numFmtId="0" fontId="27" fillId="0" borderId="0" xfId="46" applyFont="1" applyAlignment="1" applyProtection="1">
      <alignment horizontal="right"/>
      <protection/>
    </xf>
    <xf numFmtId="0" fontId="0" fillId="0" borderId="10" xfId="0" applyBorder="1" applyAlignment="1">
      <alignment/>
    </xf>
    <xf numFmtId="0" fontId="0" fillId="0" borderId="0" xfId="0" applyAlignment="1">
      <alignment horizontal="right" vertical="top" wrapText="1"/>
    </xf>
    <xf numFmtId="0" fontId="0" fillId="0" borderId="0" xfId="0" applyAlignment="1">
      <alignment/>
    </xf>
    <xf numFmtId="0" fontId="4" fillId="0" borderId="0" xfId="0" applyNumberFormat="1" applyFont="1" applyAlignment="1">
      <alignment/>
    </xf>
    <xf numFmtId="0" fontId="5" fillId="0" borderId="0" xfId="0" applyFont="1" applyAlignment="1">
      <alignment/>
    </xf>
    <xf numFmtId="0" fontId="0" fillId="0" borderId="0" xfId="0" applyAlignment="1">
      <alignment horizontal="justify" wrapText="1"/>
    </xf>
    <xf numFmtId="0" fontId="0" fillId="0" borderId="0" xfId="0" applyAlignment="1">
      <alignment horizontal="justify" vertical="top" wrapText="1"/>
    </xf>
    <xf numFmtId="0" fontId="0" fillId="0" borderId="0" xfId="0" applyAlignment="1">
      <alignment horizontal="center" vertical="top" wrapText="1"/>
    </xf>
    <xf numFmtId="0" fontId="0" fillId="0" borderId="0" xfId="0" applyFont="1" applyAlignment="1">
      <alignment horizontal="center" vertical="top" wrapText="1"/>
    </xf>
    <xf numFmtId="0" fontId="0" fillId="0" borderId="0" xfId="0" applyBorder="1" applyAlignment="1">
      <alignment horizontal="center" vertical="top" wrapText="1"/>
    </xf>
    <xf numFmtId="0" fontId="0" fillId="0" borderId="0" xfId="0" applyBorder="1" applyAlignment="1">
      <alignment horizontal="center" vertical="top"/>
    </xf>
    <xf numFmtId="0" fontId="0" fillId="0" borderId="0" xfId="0" applyAlignment="1">
      <alignment horizontal="center"/>
    </xf>
    <xf numFmtId="0" fontId="2" fillId="0" borderId="0" xfId="46" applyAlignment="1" applyProtection="1">
      <alignment horizontal="justify" vertical="top" wrapText="1"/>
      <protection/>
    </xf>
    <xf numFmtId="0" fontId="3" fillId="0" borderId="0" xfId="0" applyFont="1" applyAlignment="1">
      <alignment horizontal="left"/>
    </xf>
    <xf numFmtId="0" fontId="0" fillId="0" borderId="0" xfId="0" applyNumberFormat="1" applyFont="1" applyAlignment="1">
      <alignment horizontal="left" vertical="center" wrapText="1"/>
    </xf>
    <xf numFmtId="0" fontId="4" fillId="0" borderId="0" xfId="0" applyFont="1" applyAlignment="1">
      <alignment horizontal="right" vertical="top"/>
    </xf>
    <xf numFmtId="0" fontId="0" fillId="0" borderId="0" xfId="0" applyAlignment="1">
      <alignment horizontal="left"/>
    </xf>
    <xf numFmtId="0" fontId="0" fillId="0" borderId="0" xfId="0" applyAlignment="1">
      <alignment horizontal="left" wrapText="1"/>
    </xf>
    <xf numFmtId="0" fontId="66" fillId="0" borderId="0" xfId="0" applyFont="1" applyAlignment="1">
      <alignment horizontal="left" wrapText="1"/>
    </xf>
    <xf numFmtId="0" fontId="3" fillId="0" borderId="0" xfId="0" applyFont="1" applyAlignment="1">
      <alignment/>
    </xf>
    <xf numFmtId="0" fontId="8" fillId="0" borderId="0" xfId="0" applyFont="1" applyAlignment="1">
      <alignment/>
    </xf>
    <xf numFmtId="0" fontId="8" fillId="0" borderId="0" xfId="0" applyFont="1" applyAlignment="1">
      <alignment horizontal="left"/>
    </xf>
    <xf numFmtId="0" fontId="0" fillId="0" borderId="0" xfId="0" applyAlignment="1">
      <alignment horizontal="left" vertical="center" wrapText="1"/>
    </xf>
    <xf numFmtId="0" fontId="4" fillId="0" borderId="11" xfId="0" applyNumberFormat="1" applyFont="1" applyBorder="1" applyAlignment="1">
      <alignment/>
    </xf>
    <xf numFmtId="0" fontId="0" fillId="0" borderId="0" xfId="61" applyFont="1">
      <alignment horizontal="left" wrapText="1" indent="4"/>
      <protection/>
    </xf>
    <xf numFmtId="0" fontId="10" fillId="0" borderId="0" xfId="61">
      <alignment horizontal="left" wrapText="1" indent="4"/>
      <protection/>
    </xf>
    <xf numFmtId="0" fontId="0" fillId="0" borderId="0" xfId="61" applyFont="1">
      <alignment horizontal="left" wrapText="1" indent="4"/>
      <protection/>
    </xf>
    <xf numFmtId="0" fontId="0" fillId="0" borderId="0" xfId="54" applyFont="1" applyAlignment="1">
      <alignment/>
    </xf>
    <xf numFmtId="0" fontId="0" fillId="0" borderId="0" xfId="54" applyAlignment="1">
      <alignment/>
    </xf>
    <xf numFmtId="0" fontId="0" fillId="0" borderId="0" xfId="54" applyFont="1" applyAlignment="1">
      <alignment horizontal="justify" wrapText="1"/>
    </xf>
    <xf numFmtId="0" fontId="0" fillId="0" borderId="0" xfId="54" applyAlignment="1">
      <alignment horizontal="justify" wrapText="1"/>
    </xf>
    <xf numFmtId="0" fontId="3" fillId="0" borderId="0" xfId="54" applyFont="1" applyAlignment="1">
      <alignment horizontal="left"/>
    </xf>
    <xf numFmtId="0" fontId="4" fillId="0" borderId="0" xfId="54" applyNumberFormat="1" applyFont="1" applyAlignment="1">
      <alignment/>
    </xf>
    <xf numFmtId="0" fontId="5" fillId="0" borderId="0" xfId="54" applyFont="1" applyAlignment="1">
      <alignment/>
    </xf>
    <xf numFmtId="0" fontId="0" fillId="0" borderId="0" xfId="54" applyFont="1" applyAlignment="1">
      <alignment/>
    </xf>
    <xf numFmtId="0" fontId="0" fillId="0" borderId="0" xfId="61" applyFont="1" applyAlignment="1">
      <alignment horizontal="left" wrapText="1" indent="6"/>
      <protection/>
    </xf>
    <xf numFmtId="0" fontId="10" fillId="0" borderId="0" xfId="61" applyAlignment="1">
      <alignment horizontal="left" wrapText="1" indent="6"/>
      <protection/>
    </xf>
    <xf numFmtId="0" fontId="0" fillId="0" borderId="0" xfId="60" applyFont="1" applyAlignment="1">
      <alignment horizontal="left" wrapText="1" indent="4"/>
      <protection/>
    </xf>
    <xf numFmtId="0" fontId="10" fillId="0" borderId="0" xfId="60" applyAlignment="1">
      <alignment horizontal="left" wrapText="1" indent="4"/>
      <protection/>
    </xf>
    <xf numFmtId="0" fontId="0" fillId="0" borderId="0" xfId="54" applyNumberFormat="1" applyFont="1" applyAlignment="1">
      <alignment horizontal="left" vertical="center" wrapText="1"/>
    </xf>
    <xf numFmtId="0" fontId="0" fillId="0" borderId="10" xfId="54" applyBorder="1" applyAlignment="1">
      <alignment/>
    </xf>
    <xf numFmtId="0" fontId="0" fillId="0" borderId="0" xfId="60" applyFont="1" applyAlignment="1">
      <alignment horizontal="left" wrapText="1" indent="4"/>
      <protection/>
    </xf>
    <xf numFmtId="0" fontId="0" fillId="0" borderId="0" xfId="54" applyFont="1" applyAlignment="1">
      <alignment horizontal="left" indent="2"/>
    </xf>
    <xf numFmtId="0" fontId="0" fillId="0" borderId="0" xfId="54" applyAlignment="1">
      <alignment horizontal="left" indent="2"/>
    </xf>
    <xf numFmtId="0" fontId="0" fillId="0" borderId="0" xfId="54" applyFont="1" applyAlignment="1">
      <alignment horizontal="left" wrapText="1" indent="2"/>
    </xf>
    <xf numFmtId="0" fontId="0" fillId="0" borderId="0" xfId="54" applyAlignment="1">
      <alignment horizontal="left" wrapText="1" indent="2"/>
    </xf>
    <xf numFmtId="0" fontId="0" fillId="0" borderId="0" xfId="54" applyFont="1" applyAlignment="1">
      <alignment horizontal="left" indent="2"/>
    </xf>
    <xf numFmtId="0" fontId="0" fillId="0" borderId="0" xfId="61" applyFont="1" applyAlignment="1">
      <alignment horizontal="left" wrapText="1" indent="6"/>
      <protection/>
    </xf>
    <xf numFmtId="0" fontId="0" fillId="0" borderId="0" xfId="60" applyFont="1">
      <alignment horizontal="left" wrapText="1" indent="2"/>
      <protection/>
    </xf>
    <xf numFmtId="0" fontId="10" fillId="0" borderId="0" xfId="60">
      <alignment horizontal="left" wrapText="1" indent="2"/>
      <protection/>
    </xf>
    <xf numFmtId="0" fontId="0" fillId="0" borderId="0" xfId="0" applyFont="1" applyAlignment="1">
      <alignment/>
    </xf>
    <xf numFmtId="0" fontId="0" fillId="0" borderId="0" xfId="60" applyFont="1">
      <alignment horizontal="left" wrapText="1" indent="2"/>
      <protection/>
    </xf>
    <xf numFmtId="0" fontId="0" fillId="0" borderId="0" xfId="60" applyFont="1" applyAlignment="1">
      <alignment horizontal="left" wrapText="1"/>
      <protection/>
    </xf>
    <xf numFmtId="0" fontId="0" fillId="0" borderId="0" xfId="60" applyFont="1" applyAlignment="1">
      <alignment horizontal="left" wrapText="1"/>
      <protection/>
    </xf>
    <xf numFmtId="0" fontId="65" fillId="0" borderId="0" xfId="0" applyFont="1" applyAlignment="1">
      <alignment/>
    </xf>
    <xf numFmtId="0" fontId="0" fillId="0" borderId="0" xfId="0" applyNumberFormat="1" applyAlignment="1">
      <alignment horizontal="left" vertical="center" wrapText="1"/>
    </xf>
    <xf numFmtId="0" fontId="0" fillId="0" borderId="0" xfId="0" applyAlignment="1">
      <alignment horizontal="justify"/>
    </xf>
    <xf numFmtId="0" fontId="10" fillId="0" borderId="0" xfId="0" applyFont="1" applyAlignment="1">
      <alignment/>
    </xf>
    <xf numFmtId="0" fontId="0" fillId="0" borderId="0" xfId="0" applyAlignment="1">
      <alignment wrapText="1"/>
    </xf>
    <xf numFmtId="0" fontId="10" fillId="0" borderId="0" xfId="0" applyFont="1" applyAlignment="1">
      <alignment wrapText="1"/>
    </xf>
    <xf numFmtId="0" fontId="0" fillId="0" borderId="0" xfId="0" applyNumberFormat="1" applyFont="1" applyAlignment="1">
      <alignment wrapText="1"/>
    </xf>
    <xf numFmtId="0" fontId="0" fillId="0" borderId="0" xfId="0" applyFont="1" applyAlignment="1">
      <alignment wrapText="1"/>
    </xf>
    <xf numFmtId="0" fontId="65" fillId="0" borderId="0" xfId="0" applyFont="1" applyAlignment="1">
      <alignment horizontal="left"/>
    </xf>
    <xf numFmtId="0" fontId="0" fillId="0" borderId="0" xfId="0" applyFont="1" applyAlignment="1">
      <alignment horizontal="left" wrapText="1"/>
    </xf>
    <xf numFmtId="0" fontId="10" fillId="0" borderId="0" xfId="0" applyFont="1" applyAlignment="1">
      <alignment horizontal="left" wrapText="1"/>
    </xf>
    <xf numFmtId="0" fontId="0" fillId="0" borderId="0" xfId="0" applyAlignment="1">
      <alignment horizontal="justify" vertical="top"/>
    </xf>
    <xf numFmtId="0" fontId="0" fillId="0" borderId="0" xfId="0" applyNumberFormat="1" applyFont="1" applyAlignment="1">
      <alignment/>
    </xf>
    <xf numFmtId="0" fontId="0" fillId="0" borderId="0" xfId="0" applyNumberFormat="1" applyAlignment="1">
      <alignment horizontal="justify" wrapText="1"/>
    </xf>
    <xf numFmtId="0" fontId="4" fillId="0" borderId="0" xfId="0" applyFont="1" applyAlignment="1">
      <alignment/>
    </xf>
    <xf numFmtId="0" fontId="0" fillId="0" borderId="10" xfId="0" applyBorder="1" applyAlignment="1">
      <alignment wrapText="1"/>
    </xf>
    <xf numFmtId="0" fontId="0" fillId="0" borderId="11" xfId="0" applyBorder="1" applyAlignment="1">
      <alignment horizontal="right"/>
    </xf>
    <xf numFmtId="0" fontId="4" fillId="0" borderId="0" xfId="0" applyFont="1" applyAlignment="1">
      <alignment wrapText="1"/>
    </xf>
    <xf numFmtId="0" fontId="5" fillId="0" borderId="0" xfId="0" applyFont="1" applyAlignment="1">
      <alignment wrapText="1"/>
    </xf>
    <xf numFmtId="0" fontId="4" fillId="0" borderId="0" xfId="0" applyNumberFormat="1" applyFont="1" applyAlignment="1">
      <alignment wrapText="1"/>
    </xf>
    <xf numFmtId="0" fontId="0" fillId="0" borderId="0" xfId="0" applyFont="1" applyAlignment="1">
      <alignment horizontal="justify"/>
    </xf>
    <xf numFmtId="0" fontId="10" fillId="0" borderId="0" xfId="0" applyFont="1" applyAlignment="1">
      <alignment horizontal="justify"/>
    </xf>
    <xf numFmtId="0" fontId="0" fillId="0" borderId="0" xfId="0" applyAlignment="1">
      <alignment horizontal="left" wrapText="1" indent="2"/>
    </xf>
    <xf numFmtId="0" fontId="0" fillId="0" borderId="0" xfId="0" applyFont="1" applyAlignment="1">
      <alignment horizontal="right" vertical="top" wrapText="1"/>
    </xf>
    <xf numFmtId="0" fontId="4" fillId="0" borderId="0" xfId="0" applyFont="1" applyAlignment="1">
      <alignment horizontal="right" vertical="top" wrapText="1"/>
    </xf>
    <xf numFmtId="0" fontId="5" fillId="0" borderId="0" xfId="0" applyFont="1" applyAlignment="1">
      <alignment horizontal="right" vertical="top" wrapText="1"/>
    </xf>
    <xf numFmtId="0" fontId="0" fillId="0" borderId="0" xfId="0" applyFont="1" applyAlignment="1">
      <alignment horizontal="right" vertical="top" wrapText="1"/>
    </xf>
    <xf numFmtId="0" fontId="0" fillId="0" borderId="0" xfId="0" applyFont="1" applyAlignment="1">
      <alignment horizontal="justify"/>
    </xf>
    <xf numFmtId="0" fontId="0" fillId="0" borderId="0" xfId="0" applyFill="1" applyAlignment="1">
      <alignment wrapText="1"/>
    </xf>
    <xf numFmtId="0" fontId="10" fillId="0" borderId="0" xfId="0" applyFont="1" applyFill="1" applyAlignment="1">
      <alignment wrapText="1"/>
    </xf>
    <xf numFmtId="0" fontId="0" fillId="0" borderId="0" xfId="0" applyFill="1" applyAlignment="1">
      <alignment/>
    </xf>
    <xf numFmtId="0" fontId="10" fillId="0" borderId="0" xfId="0" applyFont="1" applyFill="1" applyAlignment="1">
      <alignment/>
    </xf>
    <xf numFmtId="0" fontId="67" fillId="0" borderId="0" xfId="46" applyFont="1" applyAlignment="1" applyProtection="1">
      <alignment horizontal="justify" vertical="justify" wrapText="1"/>
      <protection/>
    </xf>
    <xf numFmtId="0" fontId="0" fillId="0" borderId="0" xfId="0" applyFill="1" applyBorder="1" applyAlignment="1">
      <alignment/>
    </xf>
    <xf numFmtId="0" fontId="10" fillId="0" borderId="0" xfId="0" applyFont="1" applyFill="1" applyBorder="1" applyAlignment="1">
      <alignment/>
    </xf>
    <xf numFmtId="0" fontId="0" fillId="0" borderId="0" xfId="0" applyAlignment="1" applyProtection="1">
      <alignment wrapText="1"/>
      <protection/>
    </xf>
    <xf numFmtId="0" fontId="0" fillId="0" borderId="0" xfId="0" applyAlignment="1" applyProtection="1">
      <alignment/>
      <protection/>
    </xf>
    <xf numFmtId="0" fontId="4" fillId="0" borderId="11" xfId="0" applyNumberFormat="1" applyFont="1" applyBorder="1" applyAlignment="1">
      <alignment wrapText="1"/>
    </xf>
    <xf numFmtId="0" fontId="0" fillId="0" borderId="0" xfId="0" applyFont="1" applyAlignment="1">
      <alignment horizontal="left" vertical="center" wrapText="1"/>
    </xf>
    <xf numFmtId="0" fontId="0" fillId="0" borderId="0" xfId="0" applyFont="1" applyAlignment="1">
      <alignment horizontal="justify" wrapText="1"/>
    </xf>
    <xf numFmtId="0" fontId="0" fillId="0" borderId="0" xfId="55" applyAlignment="1">
      <alignment vertical="top"/>
    </xf>
    <xf numFmtId="0" fontId="0" fillId="0" borderId="0" xfId="0" applyFont="1" applyAlignment="1">
      <alignment horizontal="justify" wrapText="1"/>
    </xf>
    <xf numFmtId="0" fontId="0" fillId="0" borderId="0" xfId="0" applyFont="1" applyAlignment="1">
      <alignment horizontal="justify" vertical="top"/>
    </xf>
    <xf numFmtId="0" fontId="0" fillId="0" borderId="0" xfId="60" applyFont="1" applyFill="1">
      <alignment horizontal="left" wrapText="1" indent="2"/>
      <protection/>
    </xf>
    <xf numFmtId="0" fontId="10" fillId="0" borderId="0" xfId="60" applyFill="1">
      <alignment horizontal="left" wrapText="1" indent="2"/>
      <protection/>
    </xf>
    <xf numFmtId="0" fontId="0" fillId="0" borderId="0" xfId="60" applyFont="1" applyFill="1">
      <alignment horizontal="left" wrapText="1" indent="2"/>
      <protection/>
    </xf>
    <xf numFmtId="0" fontId="0" fillId="0" borderId="0" xfId="0" applyFill="1" applyAlignment="1">
      <alignment horizontal="left" wrapText="1"/>
    </xf>
    <xf numFmtId="0" fontId="0" fillId="0" borderId="10" xfId="0" applyBorder="1" applyAlignment="1">
      <alignment/>
    </xf>
    <xf numFmtId="0" fontId="10" fillId="0" borderId="0" xfId="0" applyFont="1" applyAlignment="1">
      <alignment horizontal="justify" vertical="top"/>
    </xf>
    <xf numFmtId="0" fontId="0" fillId="0" borderId="0" xfId="0" applyAlignment="1">
      <alignment/>
    </xf>
    <xf numFmtId="0" fontId="0" fillId="0" borderId="0" xfId="0" applyFont="1" applyAlignment="1">
      <alignment/>
    </xf>
    <xf numFmtId="0" fontId="0" fillId="0" borderId="0" xfId="0" applyNumberFormat="1" applyAlignment="1">
      <alignment wrapText="1"/>
    </xf>
    <xf numFmtId="0" fontId="0" fillId="0" borderId="0" xfId="0" applyBorder="1" applyAlignment="1">
      <alignment/>
    </xf>
    <xf numFmtId="0" fontId="10" fillId="0" borderId="0" xfId="0" applyFont="1" applyBorder="1" applyAlignment="1">
      <alignment/>
    </xf>
    <xf numFmtId="0" fontId="0" fillId="0" borderId="0" xfId="0" applyFont="1" applyAlignment="1">
      <alignment horizontal="left" vertical="top" wrapText="1"/>
    </xf>
    <xf numFmtId="0" fontId="0" fillId="0" borderId="0" xfId="0" applyAlignment="1">
      <alignment horizontal="center" vertical="top"/>
    </xf>
    <xf numFmtId="0" fontId="4" fillId="0" borderId="0" xfId="0" applyNumberFormat="1" applyFont="1" applyBorder="1" applyAlignment="1">
      <alignment/>
    </xf>
    <xf numFmtId="0" fontId="5" fillId="0" borderId="0" xfId="0" applyFont="1" applyBorder="1" applyAlignment="1">
      <alignment/>
    </xf>
    <xf numFmtId="0" fontId="4" fillId="0" borderId="0" xfId="0" applyFont="1" applyBorder="1" applyAlignment="1">
      <alignment wrapText="1"/>
    </xf>
    <xf numFmtId="0" fontId="5" fillId="0" borderId="0" xfId="0" applyFont="1" applyBorder="1" applyAlignment="1">
      <alignment wrapText="1"/>
    </xf>
    <xf numFmtId="0" fontId="10" fillId="0" borderId="0" xfId="60" applyAlignment="1">
      <alignment horizontal="left" wrapText="1"/>
      <protection/>
    </xf>
    <xf numFmtId="0" fontId="0" fillId="0" borderId="0" xfId="61" applyFont="1" applyAlignment="1">
      <alignment horizontal="left" wrapText="1" indent="2"/>
      <protection/>
    </xf>
    <xf numFmtId="0" fontId="10" fillId="0" borderId="0" xfId="61" applyAlignment="1">
      <alignment horizontal="left" wrapText="1" indent="2"/>
      <protection/>
    </xf>
    <xf numFmtId="0" fontId="0" fillId="0" borderId="0" xfId="0" applyFont="1" applyBorder="1" applyAlignment="1">
      <alignment wrapText="1"/>
    </xf>
    <xf numFmtId="0" fontId="0" fillId="0" borderId="0" xfId="0" applyBorder="1" applyAlignment="1">
      <alignment wrapText="1"/>
    </xf>
    <xf numFmtId="0" fontId="0" fillId="0" borderId="0" xfId="60" applyNumberFormat="1" applyFont="1">
      <alignment horizontal="left" wrapText="1" indent="2"/>
      <protection/>
    </xf>
    <xf numFmtId="0" fontId="10" fillId="0" borderId="0" xfId="0" applyFont="1" applyBorder="1" applyAlignment="1">
      <alignment wrapText="1"/>
    </xf>
    <xf numFmtId="0" fontId="0" fillId="0" borderId="0" xfId="0" applyNumberFormat="1" applyAlignment="1">
      <alignment horizontal="left" vertical="center"/>
    </xf>
    <xf numFmtId="0" fontId="0" fillId="0" borderId="0" xfId="0" applyNumberFormat="1" applyFont="1" applyAlignment="1">
      <alignment horizontal="left" vertical="center"/>
    </xf>
    <xf numFmtId="0" fontId="0" fillId="0" borderId="0" xfId="56" applyFont="1" applyAlignment="1">
      <alignment vertical="top"/>
    </xf>
    <xf numFmtId="0" fontId="0" fillId="0" borderId="11" xfId="0" applyNumberFormat="1" applyFont="1" applyBorder="1" applyAlignment="1">
      <alignment horizontal="left" wrapText="1"/>
    </xf>
    <xf numFmtId="0" fontId="0" fillId="0" borderId="0" xfId="0" applyFont="1" applyAlignment="1">
      <alignment horizontal="left"/>
    </xf>
    <xf numFmtId="0" fontId="67" fillId="0" borderId="0" xfId="46" applyFont="1" applyAlignment="1" applyProtection="1">
      <alignment horizontal="left"/>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3 2" xfId="56"/>
    <cellStyle name="Notas" xfId="57"/>
    <cellStyle name="Percent" xfId="58"/>
    <cellStyle name="Salida" xfId="59"/>
    <cellStyle name="sangria_n1" xfId="60"/>
    <cellStyle name="sangria_n2"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externalLink" Target="externalLinks/externalLink2.xml" /><Relationship Id="rId46" Type="http://schemas.openxmlformats.org/officeDocument/2006/relationships/externalLink" Target="externalLinks/externalLink3.xml" /><Relationship Id="rId47" Type="http://schemas.openxmlformats.org/officeDocument/2006/relationships/externalLink" Target="externalLinks/externalLink4.xml" /><Relationship Id="rId48" Type="http://schemas.openxmlformats.org/officeDocument/2006/relationships/externalLink" Target="externalLinks/externalLink5.xml" /><Relationship Id="rId49" Type="http://schemas.openxmlformats.org/officeDocument/2006/relationships/externalLink" Target="externalLinks/externalLink6.xml" /><Relationship Id="rId50" Type="http://schemas.openxmlformats.org/officeDocument/2006/relationships/externalLink" Target="externalLinks/externalLink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0"/>
      <c:perspective val="30"/>
    </c:view3D>
    <c:plotArea>
      <c:layout>
        <c:manualLayout>
          <c:xMode val="edge"/>
          <c:yMode val="edge"/>
          <c:x val="0"/>
          <c:y val="0.004"/>
          <c:w val="1.00225"/>
          <c:h val="0.93525"/>
        </c:manualLayout>
      </c:layout>
      <c:bar3DChart>
        <c:barDir val="col"/>
        <c:grouping val="clustered"/>
        <c:varyColors val="0"/>
        <c:ser>
          <c:idx val="0"/>
          <c:order val="0"/>
          <c:spPr>
            <a:solidFill>
              <a:srgbClr val="4F622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 5.1'!$F$5:$F$10</c:f>
              <c:strCache/>
            </c:strRef>
          </c:cat>
          <c:val>
            <c:numRef>
              <c:f>'G 5.1'!$G$5:$G$10</c:f>
              <c:numCache/>
            </c:numRef>
          </c:val>
          <c:shape val="cylinder"/>
        </c:ser>
        <c:ser>
          <c:idx val="1"/>
          <c:order val="1"/>
          <c:spPr>
            <a:solidFill>
              <a:srgbClr val="C4BD9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 5.1'!$F$5:$F$10</c:f>
              <c:strCache/>
            </c:strRef>
          </c:cat>
          <c:val>
            <c:numRef>
              <c:f>'G 5.1'!$H$5:$H$10</c:f>
              <c:numCache/>
            </c:numRef>
          </c:val>
          <c:shape val="cylinder"/>
        </c:ser>
        <c:gapWidth val="30"/>
        <c:shape val="box"/>
        <c:axId val="43898268"/>
        <c:axId val="59540093"/>
      </c:bar3DChart>
      <c:catAx>
        <c:axId val="43898268"/>
        <c:scaling>
          <c:orientation val="minMax"/>
        </c:scaling>
        <c:axPos val="b"/>
        <c:delete val="0"/>
        <c:numFmt formatCode="General" sourceLinked="1"/>
        <c:majorTickMark val="out"/>
        <c:minorTickMark val="none"/>
        <c:tickLblPos val="low"/>
        <c:spPr>
          <a:ln w="3175">
            <a:noFill/>
          </a:ln>
        </c:spPr>
        <c:crossAx val="59540093"/>
        <c:crosses val="autoZero"/>
        <c:auto val="1"/>
        <c:lblOffset val="100"/>
        <c:tickLblSkip val="1"/>
        <c:noMultiLvlLbl val="0"/>
      </c:catAx>
      <c:valAx>
        <c:axId val="59540093"/>
        <c:scaling>
          <c:orientation val="minMax"/>
        </c:scaling>
        <c:axPos val="l"/>
        <c:delete val="1"/>
        <c:majorTickMark val="out"/>
        <c:minorTickMark val="none"/>
        <c:tickLblPos val="nextTo"/>
        <c:crossAx val="4389826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0"/>
      <c:perspective val="30"/>
    </c:view3D>
    <c:plotArea>
      <c:layout>
        <c:manualLayout>
          <c:xMode val="edge"/>
          <c:yMode val="edge"/>
          <c:x val="0"/>
          <c:y val="0"/>
          <c:w val="1.0025"/>
          <c:h val="1.002"/>
        </c:manualLayout>
      </c:layout>
      <c:bar3DChart>
        <c:barDir val="col"/>
        <c:grouping val="clustered"/>
        <c:varyColors val="0"/>
        <c:ser>
          <c:idx val="0"/>
          <c:order val="0"/>
          <c:spPr>
            <a:solidFill>
              <a:srgbClr val="31859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showLegendKey val="0"/>
            <c:showVal val="1"/>
            <c:showBubbleSize val="0"/>
            <c:showCatName val="0"/>
            <c:showSerName val="0"/>
            <c:showPercent val="0"/>
          </c:dLbls>
          <c:cat>
            <c:strRef>
              <c:f>'G 5.2'!$F$6:$F$11</c:f>
              <c:strCache/>
            </c:strRef>
          </c:cat>
          <c:val>
            <c:numRef>
              <c:f>'G 5.2'!$G$6:$G$11</c:f>
              <c:numCache/>
            </c:numRef>
          </c:val>
          <c:shape val="cylinder"/>
        </c:ser>
        <c:gapWidth val="30"/>
        <c:shape val="box"/>
        <c:axId val="66098790"/>
        <c:axId val="58018199"/>
      </c:bar3DChart>
      <c:catAx>
        <c:axId val="66098790"/>
        <c:scaling>
          <c:orientation val="minMax"/>
        </c:scaling>
        <c:axPos val="b"/>
        <c:delete val="1"/>
        <c:majorTickMark val="out"/>
        <c:minorTickMark val="none"/>
        <c:tickLblPos val="nextTo"/>
        <c:crossAx val="58018199"/>
        <c:crosses val="autoZero"/>
        <c:auto val="1"/>
        <c:lblOffset val="100"/>
        <c:tickLblSkip val="1"/>
        <c:noMultiLvlLbl val="0"/>
      </c:catAx>
      <c:valAx>
        <c:axId val="58018199"/>
        <c:scaling>
          <c:orientation val="minMax"/>
        </c:scaling>
        <c:axPos val="l"/>
        <c:delete val="1"/>
        <c:majorTickMark val="out"/>
        <c:minorTickMark val="none"/>
        <c:tickLblPos val="nextTo"/>
        <c:crossAx val="6609879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438150</xdr:colOff>
      <xdr:row>9</xdr:row>
      <xdr:rowOff>104775</xdr:rowOff>
    </xdr:from>
    <xdr:ext cx="0" cy="3505200"/>
    <xdr:sp>
      <xdr:nvSpPr>
        <xdr:cNvPr id="1" name="Line 1"/>
        <xdr:cNvSpPr>
          <a:spLocks/>
        </xdr:cNvSpPr>
      </xdr:nvSpPr>
      <xdr:spPr>
        <a:xfrm>
          <a:off x="942975" y="1457325"/>
          <a:ext cx="0" cy="35052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19050</xdr:rowOff>
    </xdr:from>
    <xdr:ext cx="8867775" cy="4714875"/>
    <xdr:grpSp>
      <xdr:nvGrpSpPr>
        <xdr:cNvPr id="2" name="6 Grupo"/>
        <xdr:cNvGrpSpPr>
          <a:grpSpLocks/>
        </xdr:cNvGrpSpPr>
      </xdr:nvGrpSpPr>
      <xdr:grpSpPr>
        <a:xfrm>
          <a:off x="0" y="219075"/>
          <a:ext cx="8867775" cy="4714875"/>
          <a:chOff x="11518582" y="419895"/>
          <a:chExt cx="8871676" cy="4658400"/>
        </a:xfrm>
        <a:solidFill>
          <a:srgbClr val="FFFFFF"/>
        </a:solidFill>
      </xdr:grpSpPr>
      <xdr:sp>
        <xdr:nvSpPr>
          <xdr:cNvPr id="3" name="5 Conector recto"/>
          <xdr:cNvSpPr>
            <a:spLocks/>
          </xdr:cNvSpPr>
        </xdr:nvSpPr>
        <xdr:spPr>
          <a:xfrm rot="5400000">
            <a:off x="9200858" y="2749095"/>
            <a:ext cx="465763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6 Conector recto"/>
          <xdr:cNvSpPr>
            <a:spLocks/>
          </xdr:cNvSpPr>
        </xdr:nvSpPr>
        <xdr:spPr>
          <a:xfrm rot="5400000">
            <a:off x="15732628" y="2749095"/>
            <a:ext cx="465763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7 Conector recto"/>
          <xdr:cNvSpPr>
            <a:spLocks/>
          </xdr:cNvSpPr>
        </xdr:nvSpPr>
        <xdr:spPr>
          <a:xfrm rot="10800000">
            <a:off x="11518582" y="429212"/>
            <a:ext cx="6551733"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8 Conector recto"/>
          <xdr:cNvSpPr>
            <a:spLocks/>
          </xdr:cNvSpPr>
        </xdr:nvSpPr>
        <xdr:spPr>
          <a:xfrm rot="10800000">
            <a:off x="11518582" y="5068978"/>
            <a:ext cx="6551733"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oneCellAnchor>
  <xdr:oneCellAnchor>
    <xdr:from>
      <xdr:col>0</xdr:col>
      <xdr:colOff>400050</xdr:colOff>
      <xdr:row>5</xdr:row>
      <xdr:rowOff>76200</xdr:rowOff>
    </xdr:from>
    <xdr:ext cx="5876925" cy="3543300"/>
    <xdr:grpSp>
      <xdr:nvGrpSpPr>
        <xdr:cNvPr id="7" name="13 Grupo"/>
        <xdr:cNvGrpSpPr>
          <a:grpSpLocks/>
        </xdr:cNvGrpSpPr>
      </xdr:nvGrpSpPr>
      <xdr:grpSpPr>
        <a:xfrm>
          <a:off x="400050" y="819150"/>
          <a:ext cx="5876925" cy="3543300"/>
          <a:chOff x="400050" y="619125"/>
          <a:chExt cx="5876925" cy="3543314"/>
        </a:xfrm>
        <a:solidFill>
          <a:srgbClr val="FFFFFF"/>
        </a:solidFill>
      </xdr:grpSpPr>
      <xdr:graphicFrame>
        <xdr:nvGraphicFramePr>
          <xdr:cNvPr id="8" name="Chart 4"/>
          <xdr:cNvGraphicFramePr/>
        </xdr:nvGraphicFramePr>
        <xdr:xfrm>
          <a:off x="400050" y="619125"/>
          <a:ext cx="5876925" cy="3295282"/>
        </xdr:xfrm>
        <a:graphic>
          <a:graphicData uri="http://schemas.openxmlformats.org/drawingml/2006/chart">
            <c:chart xmlns:c="http://schemas.openxmlformats.org/drawingml/2006/chart" r:id="rId1"/>
          </a:graphicData>
        </a:graphic>
      </xdr:graphicFrame>
      <xdr:sp>
        <xdr:nvSpPr>
          <xdr:cNvPr id="9" name="9 CuadroTexto"/>
          <xdr:cNvSpPr txBox="1">
            <a:spLocks noChangeArrowheads="1"/>
          </xdr:cNvSpPr>
        </xdr:nvSpPr>
        <xdr:spPr>
          <a:xfrm>
            <a:off x="1562212" y="3829367"/>
            <a:ext cx="1723408" cy="333072"/>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Arial"/>
                <a:ea typeface="Arial"/>
                <a:cs typeface="Arial"/>
              </a:rPr>
              <a:t>2014
</a:t>
            </a:r>
            <a:r>
              <a:rPr lang="en-US" cap="none" sz="900" b="0" i="1" u="none" baseline="0">
                <a:solidFill>
                  <a:srgbClr val="000000"/>
                </a:solidFill>
                <a:latin typeface="Arial"/>
                <a:ea typeface="Arial"/>
                <a:cs typeface="Arial"/>
              </a:rPr>
              <a:t>(Total</a:t>
            </a:r>
            <a:r>
              <a:rPr lang="en-US" cap="none" sz="900" b="0" i="1" u="none" baseline="0">
                <a:solidFill>
                  <a:srgbClr val="000000"/>
                </a:solidFill>
                <a:latin typeface="Arial"/>
                <a:ea typeface="Arial"/>
                <a:cs typeface="Arial"/>
              </a:rPr>
              <a:t> de establecimientos: 12)</a:t>
            </a:r>
          </a:p>
        </xdr:txBody>
      </xdr:sp>
      <xdr:sp>
        <xdr:nvSpPr>
          <xdr:cNvPr id="10" name="10 CuadroTexto"/>
          <xdr:cNvSpPr txBox="1">
            <a:spLocks noChangeArrowheads="1"/>
          </xdr:cNvSpPr>
        </xdr:nvSpPr>
        <xdr:spPr>
          <a:xfrm>
            <a:off x="3724920" y="3829367"/>
            <a:ext cx="1742508" cy="333072"/>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Arial"/>
                <a:ea typeface="Arial"/>
                <a:cs typeface="Arial"/>
              </a:rPr>
              <a:t>2015
</a:t>
            </a:r>
            <a:r>
              <a:rPr lang="en-US" cap="none" sz="900" b="0" i="1" u="none" baseline="0">
                <a:solidFill>
                  <a:srgbClr val="000000"/>
                </a:solidFill>
                <a:latin typeface="Arial"/>
                <a:ea typeface="Arial"/>
                <a:cs typeface="Arial"/>
              </a:rPr>
              <a:t>(Total de establecimientos:</a:t>
            </a:r>
            <a:r>
              <a:rPr lang="en-US" cap="none" sz="900" b="0" i="1" u="none" baseline="0">
                <a:solidFill>
                  <a:srgbClr val="000000"/>
                </a:solidFill>
                <a:latin typeface="Arial"/>
                <a:ea typeface="Arial"/>
                <a:cs typeface="Arial"/>
              </a:rPr>
              <a:t> 13</a:t>
            </a:r>
            <a:r>
              <a:rPr lang="en-US" cap="none" sz="900" b="0" i="1" u="none" baseline="0">
                <a:solidFill>
                  <a:srgbClr val="000000"/>
                </a:solidFill>
                <a:latin typeface="Arial"/>
                <a:ea typeface="Arial"/>
                <a:cs typeface="Arial"/>
              </a:rPr>
              <a:t>)</a:t>
            </a:r>
          </a:p>
        </xdr:txBody>
      </xdr:sp>
    </xdr:grpSp>
    <xdr:clientData/>
  </xdr:oneCellAnchor>
  <xdr:oneCellAnchor>
    <xdr:from>
      <xdr:col>0</xdr:col>
      <xdr:colOff>9525</xdr:colOff>
      <xdr:row>5</xdr:row>
      <xdr:rowOff>133350</xdr:rowOff>
    </xdr:from>
    <xdr:ext cx="4429125" cy="3876675"/>
    <xdr:grpSp>
      <xdr:nvGrpSpPr>
        <xdr:cNvPr id="11" name="14 Grupo"/>
        <xdr:cNvGrpSpPr>
          <a:grpSpLocks/>
        </xdr:cNvGrpSpPr>
      </xdr:nvGrpSpPr>
      <xdr:grpSpPr>
        <a:xfrm>
          <a:off x="9525" y="876300"/>
          <a:ext cx="4429125" cy="3876675"/>
          <a:chOff x="14312" y="655877"/>
          <a:chExt cx="4421414" cy="3899086"/>
        </a:xfrm>
        <a:solidFill>
          <a:srgbClr val="FFFFFF"/>
        </a:solidFill>
      </xdr:grpSpPr>
      <xdr:sp>
        <xdr:nvSpPr>
          <xdr:cNvPr id="12" name="fuente"/>
          <xdr:cNvSpPr txBox="1">
            <a:spLocks noChangeArrowheads="1"/>
          </xdr:cNvSpPr>
        </xdr:nvSpPr>
        <xdr:spPr>
          <a:xfrm>
            <a:off x="518353" y="4248885"/>
            <a:ext cx="3917373" cy="306078"/>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Nota: Datos referidos al 31 de diciembre de cada año.
</a:t>
            </a:r>
            <a:r>
              <a:rPr lang="en-US" cap="none" sz="800" b="0" i="0" u="none" baseline="0">
                <a:solidFill>
                  <a:srgbClr val="000000"/>
                </a:solidFill>
                <a:latin typeface="Arial"/>
                <a:ea typeface="Arial"/>
                <a:cs typeface="Arial"/>
              </a:rPr>
              <a:t>Fuente: INEGI.</a:t>
            </a:r>
            <a:r>
              <a:rPr lang="en-US" cap="none" sz="800" b="0" i="0" u="none" baseline="0">
                <a:solidFill>
                  <a:srgbClr val="000000"/>
                </a:solidFill>
                <a:latin typeface="Arial"/>
                <a:ea typeface="Arial"/>
                <a:cs typeface="Arial"/>
              </a:rPr>
              <a:t> Dirección General de Estadísticas Económicas. </a:t>
            </a:r>
            <a:r>
              <a:rPr lang="en-US" cap="none" sz="800" b="0" i="1" u="none" baseline="0">
                <a:solidFill>
                  <a:srgbClr val="000000"/>
                </a:solidFill>
                <a:latin typeface="Arial"/>
                <a:ea typeface="Arial"/>
                <a:cs typeface="Arial"/>
              </a:rPr>
              <a:t>Estadísticas de salud.</a:t>
            </a:r>
          </a:p>
        </xdr:txBody>
      </xdr:sp>
      <xdr:sp>
        <xdr:nvSpPr>
          <xdr:cNvPr id="13" name="11 Rectángulo"/>
          <xdr:cNvSpPr>
            <a:spLocks/>
          </xdr:cNvSpPr>
        </xdr:nvSpPr>
        <xdr:spPr>
          <a:xfrm>
            <a:off x="3485122" y="3846304"/>
            <a:ext cx="237651" cy="143291"/>
          </a:xfrm>
          <a:prstGeom prst="rect">
            <a:avLst/>
          </a:prstGeom>
          <a:solidFill>
            <a:srgbClr val="C4BD97"/>
          </a:solidFill>
          <a:ln w="127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14" name="12 Rectángulo"/>
          <xdr:cNvSpPr>
            <a:spLocks/>
          </xdr:cNvSpPr>
        </xdr:nvSpPr>
        <xdr:spPr>
          <a:xfrm>
            <a:off x="1345158" y="3836556"/>
            <a:ext cx="237651" cy="143291"/>
          </a:xfrm>
          <a:prstGeom prst="rect">
            <a:avLst/>
          </a:prstGeom>
          <a:solidFill>
            <a:srgbClr val="4F6228"/>
          </a:solidFill>
          <a:ln w="127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438150</xdr:colOff>
      <xdr:row>1</xdr:row>
      <xdr:rowOff>0</xdr:rowOff>
    </xdr:from>
    <xdr:ext cx="0" cy="6219825"/>
    <xdr:sp>
      <xdr:nvSpPr>
        <xdr:cNvPr id="1" name="Line 1"/>
        <xdr:cNvSpPr>
          <a:spLocks/>
        </xdr:cNvSpPr>
      </xdr:nvSpPr>
      <xdr:spPr>
        <a:xfrm>
          <a:off x="942975" y="200025"/>
          <a:ext cx="0" cy="62198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504825</xdr:colOff>
      <xdr:row>28</xdr:row>
      <xdr:rowOff>85725</xdr:rowOff>
    </xdr:from>
    <xdr:ext cx="5895975" cy="609600"/>
    <xdr:sp>
      <xdr:nvSpPr>
        <xdr:cNvPr id="2" name="fuente"/>
        <xdr:cNvSpPr txBox="1">
          <a:spLocks noChangeArrowheads="1"/>
        </xdr:cNvSpPr>
      </xdr:nvSpPr>
      <xdr:spPr>
        <a:xfrm>
          <a:off x="504825" y="4143375"/>
          <a:ext cx="5895975" cy="609600"/>
        </a:xfrm>
        <a:prstGeom prst="rect">
          <a:avLst/>
        </a:prstGeom>
        <a:noFill/>
        <a:ln w="9525" cmpd="sng">
          <a:noFill/>
        </a:ln>
      </xdr:spPr>
      <xdr:txBody>
        <a:bodyPr vertOverflow="clip" wrap="square" lIns="18288" tIns="22860" rIns="0" bIns="0"/>
        <a:p>
          <a:pPr algn="l">
            <a:defRPr/>
          </a:pPr>
          <a:r>
            <a:rPr lang="en-US" cap="none" sz="800" b="0" i="0" u="none" baseline="0">
              <a:solidFill>
                <a:srgbClr val="000000"/>
              </a:solidFill>
              <a:latin typeface="Arial"/>
              <a:ea typeface="Arial"/>
              <a:cs typeface="Arial"/>
            </a:rPr>
            <a:t>Nota: La suma de los motivos es mayor al total de inconformidades</a:t>
          </a:r>
          <a:r>
            <a:rPr lang="en-US" cap="none" sz="800" b="0" i="0" u="none" baseline="0">
              <a:solidFill>
                <a:srgbClr val="000000"/>
              </a:solidFill>
              <a:latin typeface="Arial"/>
              <a:ea typeface="Arial"/>
              <a:cs typeface="Arial"/>
            </a:rPr>
            <a:t> concluidas debido a que una inconformidad puede tener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uno o</a:t>
          </a:r>
          <a:r>
            <a:rPr lang="en-US" cap="none" sz="800" b="0" i="0" u="none" baseline="0">
              <a:solidFill>
                <a:srgbClr val="000000"/>
              </a:solidFill>
              <a:latin typeface="Arial"/>
              <a:ea typeface="Arial"/>
              <a:cs typeface="Arial"/>
            </a:rPr>
            <a:t> más </a:t>
          </a:r>
          <a:r>
            <a:rPr lang="en-US" cap="none" sz="800" b="0" i="0" u="none" baseline="0">
              <a:solidFill>
                <a:srgbClr val="000000"/>
              </a:solidFill>
              <a:latin typeface="Arial"/>
              <a:ea typeface="Arial"/>
              <a:cs typeface="Arial"/>
            </a:rPr>
            <a:t>motivos , asimismo el motivo Relación médico paciente presenta un registro mayor al total de inconformidad 
          concluida debido a que existen además submotivos al interior de dicho motivo.
</a:t>
          </a:r>
          <a:r>
            <a:rPr lang="en-US" cap="none" sz="800" b="0" i="0" u="none" baseline="0">
              <a:solidFill>
                <a:srgbClr val="000000"/>
              </a:solidFill>
              <a:latin typeface="Arial"/>
              <a:ea typeface="Arial"/>
              <a:cs typeface="Arial"/>
            </a:rPr>
            <a:t>Fuente: CONAMED</a:t>
          </a:r>
          <a:r>
            <a:rPr lang="en-US" cap="none" sz="800" b="0" i="0" u="none" baseline="0">
              <a:solidFill>
                <a:srgbClr val="000000"/>
              </a:solidFill>
              <a:latin typeface="Arial"/>
              <a:ea typeface="Arial"/>
              <a:cs typeface="Arial"/>
            </a:rPr>
            <a:t>. Dirección General de Calidad e Informática; Subdirección de Estadística; Sistema de Atención de Quejas 
</a:t>
          </a:r>
          <a:r>
            <a:rPr lang="en-US" cap="none" sz="800" b="0" i="0" u="none" baseline="0">
              <a:solidFill>
                <a:srgbClr val="000000"/>
              </a:solidFill>
              <a:latin typeface="Arial"/>
              <a:ea typeface="Arial"/>
              <a:cs typeface="Arial"/>
            </a:rPr>
            <a:t>              y Dictámenes; Sistema de Estadística Institucional.</a:t>
          </a:r>
        </a:p>
      </xdr:txBody>
    </xdr:sp>
    <xdr:clientData/>
  </xdr:oneCellAnchor>
  <xdr:oneCellAnchor>
    <xdr:from>
      <xdr:col>0</xdr:col>
      <xdr:colOff>0</xdr:colOff>
      <xdr:row>1</xdr:row>
      <xdr:rowOff>0</xdr:rowOff>
    </xdr:from>
    <xdr:ext cx="8867775" cy="4657725"/>
    <xdr:grpSp>
      <xdr:nvGrpSpPr>
        <xdr:cNvPr id="3" name="6 Grupo"/>
        <xdr:cNvGrpSpPr>
          <a:grpSpLocks/>
        </xdr:cNvGrpSpPr>
      </xdr:nvGrpSpPr>
      <xdr:grpSpPr>
        <a:xfrm>
          <a:off x="0" y="200025"/>
          <a:ext cx="8867775" cy="4657725"/>
          <a:chOff x="11518582" y="419895"/>
          <a:chExt cx="8871676" cy="4658400"/>
        </a:xfrm>
        <a:solidFill>
          <a:srgbClr val="FFFFFF"/>
        </a:solidFill>
      </xdr:grpSpPr>
      <xdr:sp>
        <xdr:nvSpPr>
          <xdr:cNvPr id="4" name="7 Conector recto"/>
          <xdr:cNvSpPr>
            <a:spLocks/>
          </xdr:cNvSpPr>
        </xdr:nvSpPr>
        <xdr:spPr>
          <a:xfrm rot="5400000">
            <a:off x="9200858" y="2749095"/>
            <a:ext cx="465763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8 Conector recto"/>
          <xdr:cNvSpPr>
            <a:spLocks/>
          </xdr:cNvSpPr>
        </xdr:nvSpPr>
        <xdr:spPr>
          <a:xfrm rot="5400000">
            <a:off x="15732628" y="2749095"/>
            <a:ext cx="465763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9 Conector recto"/>
          <xdr:cNvSpPr>
            <a:spLocks/>
          </xdr:cNvSpPr>
        </xdr:nvSpPr>
        <xdr:spPr>
          <a:xfrm rot="10800000">
            <a:off x="11518582" y="429212"/>
            <a:ext cx="6551733"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10 Conector recto"/>
          <xdr:cNvSpPr>
            <a:spLocks/>
          </xdr:cNvSpPr>
        </xdr:nvSpPr>
        <xdr:spPr>
          <a:xfrm rot="10800000">
            <a:off x="11518582" y="5068978"/>
            <a:ext cx="6551733"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oneCellAnchor>
  <xdr:oneCellAnchor>
    <xdr:from>
      <xdr:col>0</xdr:col>
      <xdr:colOff>476250</xdr:colOff>
      <xdr:row>4</xdr:row>
      <xdr:rowOff>123825</xdr:rowOff>
    </xdr:from>
    <xdr:ext cx="5772150" cy="3352800"/>
    <xdr:grpSp>
      <xdr:nvGrpSpPr>
        <xdr:cNvPr id="8" name="25 Grupo"/>
        <xdr:cNvGrpSpPr>
          <a:grpSpLocks/>
        </xdr:cNvGrpSpPr>
      </xdr:nvGrpSpPr>
      <xdr:grpSpPr>
        <a:xfrm>
          <a:off x="476250" y="695325"/>
          <a:ext cx="5772150" cy="3352800"/>
          <a:chOff x="476250" y="492700"/>
          <a:chExt cx="5772150" cy="3355400"/>
        </a:xfrm>
        <a:solidFill>
          <a:srgbClr val="FFFFFF"/>
        </a:solidFill>
      </xdr:grpSpPr>
      <xdr:graphicFrame>
        <xdr:nvGraphicFramePr>
          <xdr:cNvPr id="9" name="Chart 3"/>
          <xdr:cNvGraphicFramePr/>
        </xdr:nvGraphicFramePr>
        <xdr:xfrm>
          <a:off x="476250" y="761971"/>
          <a:ext cx="5772150" cy="2581141"/>
        </xdr:xfrm>
        <a:graphic>
          <a:graphicData uri="http://schemas.openxmlformats.org/drawingml/2006/chart">
            <c:chart xmlns:c="http://schemas.openxmlformats.org/drawingml/2006/chart" r:id="rId1"/>
          </a:graphicData>
        </a:graphic>
      </xdr:graphicFrame>
      <xdr:sp>
        <xdr:nvSpPr>
          <xdr:cNvPr id="10" name="Text Box 4"/>
          <xdr:cNvSpPr txBox="1">
            <a:spLocks noChangeArrowheads="1"/>
          </xdr:cNvSpPr>
        </xdr:nvSpPr>
        <xdr:spPr>
          <a:xfrm>
            <a:off x="2515262" y="3333046"/>
            <a:ext cx="733063" cy="390904"/>
          </a:xfrm>
          <a:prstGeom prst="rect">
            <a:avLst/>
          </a:prstGeom>
          <a:noFill/>
          <a:ln w="9525" cmpd="sng">
            <a:noFill/>
          </a:ln>
        </xdr:spPr>
        <xdr:txBody>
          <a:bodyPr vertOverflow="clip" wrap="square" lIns="36000" tIns="72000" rIns="36000" bIns="36000"/>
          <a:p>
            <a:pPr algn="ctr">
              <a:defRPr/>
            </a:pPr>
            <a:r>
              <a:rPr lang="en-US" cap="none" sz="800" b="0" i="0" u="none" baseline="0">
                <a:solidFill>
                  <a:srgbClr val="000000"/>
                </a:solidFill>
                <a:latin typeface="Arial"/>
                <a:ea typeface="Arial"/>
                <a:cs typeface="Arial"/>
              </a:rPr>
              <a:t>Tratamiento quirúrgico</a:t>
            </a:r>
          </a:p>
        </xdr:txBody>
      </xdr:sp>
      <xdr:sp>
        <xdr:nvSpPr>
          <xdr:cNvPr id="11" name="Text Box 5"/>
          <xdr:cNvSpPr txBox="1">
            <a:spLocks noChangeArrowheads="1"/>
          </xdr:cNvSpPr>
        </xdr:nvSpPr>
        <xdr:spPr>
          <a:xfrm>
            <a:off x="4381109" y="3352340"/>
            <a:ext cx="647924" cy="390904"/>
          </a:xfrm>
          <a:prstGeom prst="rect">
            <a:avLst/>
          </a:prstGeom>
          <a:noFill/>
          <a:ln w="9525" cmpd="sng">
            <a:noFill/>
          </a:ln>
        </xdr:spPr>
        <xdr:txBody>
          <a:bodyPr vertOverflow="clip" wrap="square" lIns="36000" tIns="72000" rIns="36000" bIns="36000"/>
          <a:p>
            <a:pPr algn="ctr">
              <a:defRPr/>
            </a:pPr>
            <a:r>
              <a:rPr lang="en-US" cap="none" sz="800" b="0" i="0" u="none" baseline="0">
                <a:solidFill>
                  <a:srgbClr val="000000"/>
                </a:solidFill>
                <a:latin typeface="Arial"/>
                <a:ea typeface="Arial"/>
                <a:cs typeface="Arial"/>
              </a:rPr>
              <a:t>Tratamiento médico</a:t>
            </a:r>
          </a:p>
        </xdr:txBody>
      </xdr:sp>
      <xdr:sp>
        <xdr:nvSpPr>
          <xdr:cNvPr id="12" name="Text Box 5"/>
          <xdr:cNvSpPr txBox="1">
            <a:spLocks noChangeArrowheads="1"/>
          </xdr:cNvSpPr>
        </xdr:nvSpPr>
        <xdr:spPr>
          <a:xfrm>
            <a:off x="1714376" y="3352340"/>
            <a:ext cx="685443" cy="390904"/>
          </a:xfrm>
          <a:prstGeom prst="rect">
            <a:avLst/>
          </a:prstGeom>
          <a:noFill/>
          <a:ln w="9525" cmpd="sng">
            <a:noFill/>
          </a:ln>
        </xdr:spPr>
        <xdr:txBody>
          <a:bodyPr vertOverflow="clip" wrap="square" lIns="36000" tIns="72000" rIns="36000" bIns="36000"/>
          <a:p>
            <a:pPr algn="ctr">
              <a:defRPr/>
            </a:pPr>
            <a:r>
              <a:rPr lang="en-US" cap="none" sz="800" b="0" i="0" u="none" baseline="0">
                <a:solidFill>
                  <a:srgbClr val="000000"/>
                </a:solidFill>
                <a:latin typeface="Arial"/>
                <a:ea typeface="Arial"/>
                <a:cs typeface="Arial"/>
              </a:rPr>
              <a:t>Diagnóstico</a:t>
            </a:r>
          </a:p>
        </xdr:txBody>
      </xdr:sp>
      <xdr:sp>
        <xdr:nvSpPr>
          <xdr:cNvPr id="13" name="Text Box 5"/>
          <xdr:cNvSpPr txBox="1">
            <a:spLocks noChangeArrowheads="1"/>
          </xdr:cNvSpPr>
        </xdr:nvSpPr>
        <xdr:spPr>
          <a:xfrm>
            <a:off x="867313" y="3352340"/>
            <a:ext cx="656582" cy="495760"/>
          </a:xfrm>
          <a:prstGeom prst="rect">
            <a:avLst/>
          </a:prstGeom>
          <a:noFill/>
          <a:ln w="9525" cmpd="sng">
            <a:noFill/>
          </a:ln>
        </xdr:spPr>
        <xdr:txBody>
          <a:bodyPr vertOverflow="clip" wrap="square" lIns="36000" tIns="72000" rIns="36000" bIns="36000"/>
          <a:p>
            <a:pPr algn="ctr">
              <a:defRPr/>
            </a:pPr>
            <a:r>
              <a:rPr lang="en-US" cap="none" sz="800" b="0" i="0" u="none" baseline="0">
                <a:solidFill>
                  <a:srgbClr val="000000"/>
                </a:solidFill>
                <a:latin typeface="Arial"/>
                <a:ea typeface="Arial"/>
                <a:cs typeface="Arial"/>
              </a:rPr>
              <a:t>Relación
</a:t>
            </a:r>
            <a:r>
              <a:rPr lang="en-US" cap="none" sz="800" b="0" i="0" u="none" baseline="0">
                <a:solidFill>
                  <a:srgbClr val="000000"/>
                </a:solidFill>
                <a:latin typeface="Arial"/>
                <a:ea typeface="Arial"/>
                <a:cs typeface="Arial"/>
              </a:rPr>
              <a:t>médico-paciente</a:t>
            </a:r>
          </a:p>
        </xdr:txBody>
      </xdr:sp>
      <xdr:sp>
        <xdr:nvSpPr>
          <xdr:cNvPr id="14" name="Text Box 5"/>
          <xdr:cNvSpPr txBox="1">
            <a:spLocks noChangeArrowheads="1"/>
          </xdr:cNvSpPr>
        </xdr:nvSpPr>
        <xdr:spPr>
          <a:xfrm>
            <a:off x="3352224" y="3352340"/>
            <a:ext cx="772025" cy="495760"/>
          </a:xfrm>
          <a:prstGeom prst="rect">
            <a:avLst/>
          </a:prstGeom>
          <a:noFill/>
          <a:ln w="9525" cmpd="sng">
            <a:noFill/>
          </a:ln>
        </xdr:spPr>
        <xdr:txBody>
          <a:bodyPr vertOverflow="clip" wrap="square" lIns="36000" tIns="72000" rIns="36000" bIns="36000"/>
          <a:p>
            <a:pPr algn="ctr">
              <a:defRPr/>
            </a:pPr>
            <a:r>
              <a:rPr lang="en-US" cap="none" sz="800" b="0" i="0" u="none" baseline="0">
                <a:solidFill>
                  <a:srgbClr val="000000"/>
                </a:solidFill>
                <a:latin typeface="Arial"/>
                <a:ea typeface="Arial"/>
                <a:cs typeface="Arial"/>
              </a:rPr>
              <a:t>Deficiencias administrativas</a:t>
            </a:r>
          </a:p>
        </xdr:txBody>
      </xdr:sp>
      <xdr:sp>
        <xdr:nvSpPr>
          <xdr:cNvPr id="15" name="Text Box 5"/>
          <xdr:cNvSpPr txBox="1">
            <a:spLocks noChangeArrowheads="1"/>
          </xdr:cNvSpPr>
        </xdr:nvSpPr>
        <xdr:spPr>
          <a:xfrm>
            <a:off x="5267135" y="3361567"/>
            <a:ext cx="799443" cy="428652"/>
          </a:xfrm>
          <a:prstGeom prst="rect">
            <a:avLst/>
          </a:prstGeom>
          <a:noFill/>
          <a:ln w="9525" cmpd="sng">
            <a:noFill/>
          </a:ln>
        </xdr:spPr>
        <xdr:txBody>
          <a:bodyPr vertOverflow="clip" wrap="square" lIns="36000" tIns="72000" rIns="36000" bIns="36000"/>
          <a:p>
            <a:pPr algn="ctr">
              <a:defRPr/>
            </a:pPr>
            <a:r>
              <a:rPr lang="en-US" cap="none" sz="800" b="0" i="0" u="none" baseline="0">
                <a:solidFill>
                  <a:srgbClr val="000000"/>
                </a:solidFill>
                <a:latin typeface="Arial"/>
                <a:ea typeface="Arial"/>
                <a:cs typeface="Arial"/>
              </a:rPr>
              <a:t>Accidentes e incidentes</a:t>
            </a:r>
          </a:p>
        </xdr:txBody>
      </xdr:sp>
      <xdr:sp>
        <xdr:nvSpPr>
          <xdr:cNvPr id="16" name="Text Box 5"/>
          <xdr:cNvSpPr txBox="1">
            <a:spLocks noChangeArrowheads="1"/>
          </xdr:cNvSpPr>
        </xdr:nvSpPr>
        <xdr:spPr>
          <a:xfrm>
            <a:off x="1780756" y="492700"/>
            <a:ext cx="3124176" cy="266754"/>
          </a:xfrm>
          <a:prstGeom prst="rect">
            <a:avLst/>
          </a:prstGeom>
          <a:noFill/>
          <a:ln w="9525" cmpd="sng">
            <a:noFill/>
          </a:ln>
        </xdr:spPr>
        <xdr:txBody>
          <a:bodyPr vertOverflow="clip" wrap="square" lIns="36000" tIns="72000" rIns="36000" bIns="36000"/>
          <a:p>
            <a:pPr algn="ctr">
              <a:defRPr/>
            </a:pPr>
            <a:r>
              <a:rPr lang="en-US" cap="none" sz="900" b="0" i="1" u="none" baseline="0">
                <a:solidFill>
                  <a:srgbClr val="000000"/>
                </a:solidFill>
                <a:latin typeface="Arial"/>
                <a:ea typeface="Arial"/>
                <a:cs typeface="Arial"/>
              </a:rPr>
              <a:t>Total de inconformidades</a:t>
            </a:r>
            <a:r>
              <a:rPr lang="en-US" cap="none" sz="900" b="0" i="1" u="none" baseline="0">
                <a:solidFill>
                  <a:srgbClr val="000000"/>
                </a:solidFill>
                <a:latin typeface="Arial"/>
                <a:ea typeface="Arial"/>
                <a:cs typeface="Arial"/>
              </a:rPr>
              <a:t> concluidas: 20</a:t>
            </a:r>
          </a:p>
        </xdr:txBody>
      </xdr:sp>
    </xdr:grp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negi.org.mx/Documents%20and%20Settings/NORMA.BARRERA.INEGI/Escritorio/1999/CAP-2/APART-22/CAPITULO%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NUARIO%202016\MODIFICACIONES%20SITIO\cXX_05%20con%20FT%20intercens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comunidades.inegi.gob.mx/aee/DOCUMENTOS%20NORMATIVOS%20AEE/FORMATOS%20Y%20GR&#193;FICAS%202012%20DEFINITIVOS/Formatos%20y%20Gr&#225;ficas%202012/Modificados/AEE%20NOTA%20T&#201;CNICA%20No%201-ANEXO%201%20FORMATOS%20TIPO%20AEE-CENSO%20AGROPECUARI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ppintrafp11\Proyectos\eser2008\AEE,%20Nuevo%20Le&#243;n,%202008%20Def\c19_1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comunidades.inegi.gob.mx/Proyectos%20estatales/2008/AEE%202008/cXX_21%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NUARIO%202016\ACTUALIZACIONES%20CONTINUAS\Marzo\MARZO%2097\05_a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NUARIO%202016\AEEyG%202016\ANUARIO%202016\cXX_05%20con%20FT%20intercens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2.2.1"/>
      <sheetName val="C2.2.2"/>
      <sheetName val="G2.2.1"/>
      <sheetName val="C2.2.3"/>
      <sheetName val="C2.2.4"/>
      <sheetName val="C2.2.5(1)"/>
      <sheetName val="C2.2.5(2)"/>
      <sheetName val="G2.2.2"/>
      <sheetName val="C2.2.6"/>
      <sheetName val="C2.2.7"/>
      <sheetName val="G2.2.3"/>
      <sheetName val="C2.2.8"/>
      <sheetName val="C2.2.9"/>
      <sheetName val="C2.2.10"/>
      <sheetName val="C2.2.11"/>
      <sheetName val="C2.2.12"/>
      <sheetName val="C2.2.13"/>
      <sheetName val="C2.2.14"/>
      <sheetName val="C2.2.15"/>
      <sheetName val="C2.2.16"/>
      <sheetName val="C2.2.17"/>
      <sheetName val="C2.2.18"/>
      <sheetName val="C2.2.19"/>
      <sheetName val="C2.2.20"/>
      <sheetName val="C2.2.21"/>
      <sheetName val="C2.2.22"/>
      <sheetName val="C2.2.23"/>
      <sheetName val="C2.2.24"/>
      <sheetName val="C2.2.25"/>
      <sheetName val="C2.2.26"/>
      <sheetName val="C2.2.27"/>
      <sheetName val="C2.2.2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5.1"/>
      <sheetName val="5.2"/>
      <sheetName val="5.3a"/>
      <sheetName val="5.3b"/>
      <sheetName val="5.4"/>
      <sheetName val="5.5"/>
      <sheetName val="5.6"/>
      <sheetName val="5.7"/>
      <sheetName val="5.8"/>
      <sheetName val="5.9"/>
      <sheetName val="5.10"/>
      <sheetName val="5.11"/>
      <sheetName val="5.12"/>
      <sheetName val="5.13"/>
      <sheetName val="5.14"/>
      <sheetName val="5.15"/>
      <sheetName val="5.16"/>
      <sheetName val="5.17a"/>
      <sheetName val="5.17b"/>
      <sheetName val="5.18"/>
      <sheetName val="5.19a"/>
      <sheetName val="5.19b"/>
      <sheetName val="5.20"/>
      <sheetName val="G5.1"/>
      <sheetName val="5.21"/>
      <sheetName val="5.22"/>
      <sheetName val="5.23"/>
      <sheetName val="5.24"/>
      <sheetName val="5.25"/>
      <sheetName val="5.26"/>
      <sheetName val="5.27"/>
      <sheetName val="5.28"/>
      <sheetName val="5.29"/>
      <sheetName val="5.30"/>
      <sheetName val="5.31"/>
      <sheetName val="5.32"/>
      <sheetName val="5.33"/>
      <sheetName val="G5.2"/>
      <sheetName val="5.34"/>
      <sheetName val="5.34A"/>
      <sheetName val="5.35a"/>
      <sheetName val="5.35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1.14"/>
      <sheetName val="11.15"/>
      <sheetName val="11.16"/>
      <sheetName val="12.12"/>
      <sheetName val="13.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0.1"/>
      <sheetName val="G10.1"/>
      <sheetName val="G10.2"/>
      <sheetName val="10.2"/>
      <sheetName val="10.3"/>
      <sheetName val="G10.3"/>
      <sheetName val="G10.4"/>
      <sheetName val="10.4"/>
      <sheetName val="10.5"/>
      <sheetName val="10.6a"/>
      <sheetName val="10.6b"/>
      <sheetName val="10.6b y 10.7a"/>
      <sheetName val="10.7b"/>
      <sheetName val="10.8"/>
      <sheetName val="G10.5 y 10.9"/>
      <sheetName val="G10.6"/>
      <sheetName val="10.10"/>
      <sheetName val="10.11 y 10.12"/>
      <sheetName val="7-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a"/>
      <sheetName val="21.7b"/>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30"/>
      <sheetName val="21.31"/>
      <sheetName val="21.32"/>
      <sheetName val="21.3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5.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5.1"/>
      <sheetName val="5.2"/>
      <sheetName val="5.3a"/>
      <sheetName val="5.3b"/>
      <sheetName val="5.4"/>
      <sheetName val="5.5"/>
      <sheetName val="5.6"/>
      <sheetName val="5.7"/>
      <sheetName val="5.8"/>
      <sheetName val="5.9"/>
      <sheetName val="5.10"/>
      <sheetName val="5.11"/>
      <sheetName val="5.12"/>
      <sheetName val="5.13"/>
      <sheetName val="5.14"/>
      <sheetName val="5.15"/>
      <sheetName val="5.16"/>
      <sheetName val="5.17a"/>
      <sheetName val="5.17b"/>
      <sheetName val="5.18"/>
      <sheetName val="5.19a"/>
      <sheetName val="5.19b"/>
      <sheetName val="5.20"/>
      <sheetName val="G5.1"/>
      <sheetName val="5.21"/>
      <sheetName val="5.22"/>
      <sheetName val="5.23"/>
      <sheetName val="5.24"/>
      <sheetName val="5.25"/>
      <sheetName val="5.26"/>
      <sheetName val="5.27"/>
      <sheetName val="5.28"/>
      <sheetName val="5.29"/>
      <sheetName val="5.30"/>
      <sheetName val="5.31"/>
      <sheetName val="5.32"/>
      <sheetName val="5.33"/>
      <sheetName val="G5.2"/>
      <sheetName val="5.34"/>
      <sheetName val="5.34A"/>
      <sheetName val="5.35a"/>
      <sheetName val="5.35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epidemiologia.salud.gob.mx/anuario/html/anuarios.html"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hyperlink" Target="http://www.snieg.mx/#top" TargetMode="External" /><Relationship Id="rId2"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152"/>
  <sheetViews>
    <sheetView showGridLines="0" showRowColHeaders="0" tabSelected="1" zoomScalePageLayoutView="0" workbookViewId="0" topLeftCell="A1">
      <pane ySplit="2" topLeftCell="A3" activePane="bottomLeft" state="frozen"/>
      <selection pane="topLeft" activeCell="A1" sqref="A1:L1"/>
      <selection pane="bottomLeft" activeCell="A1" sqref="A1"/>
    </sheetView>
  </sheetViews>
  <sheetFormatPr defaultColWidth="0" defaultRowHeight="16.5" customHeight="1" zeroHeight="1"/>
  <cols>
    <col min="1" max="1" width="13.83203125" style="243" customWidth="1"/>
    <col min="2" max="2" width="3.83203125" style="244" customWidth="1"/>
    <col min="3" max="3" width="93.83203125" style="244" customWidth="1"/>
    <col min="4" max="16384" width="0" style="245" hidden="1" customWidth="1"/>
  </cols>
  <sheetData>
    <row r="1" ht="15.75" customHeight="1"/>
    <row r="2" ht="16.5" customHeight="1">
      <c r="A2" s="246" t="s">
        <v>554</v>
      </c>
    </row>
    <row r="3" ht="16.5" customHeight="1"/>
    <row r="4" spans="1:3" ht="16.5" customHeight="1">
      <c r="A4" s="248" t="s">
        <v>555</v>
      </c>
      <c r="C4" s="247" t="s">
        <v>438</v>
      </c>
    </row>
    <row r="5" ht="16.5" customHeight="1">
      <c r="C5" s="247" t="s">
        <v>437</v>
      </c>
    </row>
    <row r="6" ht="16.5" customHeight="1">
      <c r="C6" s="247" t="s">
        <v>2</v>
      </c>
    </row>
    <row r="7" ht="16.5" customHeight="1"/>
    <row r="8" spans="1:3" ht="16.5" customHeight="1">
      <c r="A8" s="248" t="s">
        <v>556</v>
      </c>
      <c r="C8" s="247" t="s">
        <v>26</v>
      </c>
    </row>
    <row r="9" ht="16.5" customHeight="1">
      <c r="C9" s="247" t="s">
        <v>24</v>
      </c>
    </row>
    <row r="10" ht="16.5" customHeight="1">
      <c r="C10" s="247" t="s">
        <v>23</v>
      </c>
    </row>
    <row r="11" ht="16.5" customHeight="1">
      <c r="C11" s="247" t="s">
        <v>22</v>
      </c>
    </row>
    <row r="12" ht="16.5" customHeight="1"/>
    <row r="13" spans="1:3" ht="16.5" customHeight="1">
      <c r="A13" s="248" t="s">
        <v>557</v>
      </c>
      <c r="C13" s="247" t="s">
        <v>30</v>
      </c>
    </row>
    <row r="14" ht="16.5" customHeight="1">
      <c r="C14" s="247" t="s">
        <v>28</v>
      </c>
    </row>
    <row r="15" ht="16.5" customHeight="1">
      <c r="C15" s="247">
        <v>2015</v>
      </c>
    </row>
    <row r="16" ht="16.5" customHeight="1"/>
    <row r="17" spans="1:3" ht="16.5" customHeight="1">
      <c r="A17" s="248" t="s">
        <v>558</v>
      </c>
      <c r="C17" s="247" t="s">
        <v>60</v>
      </c>
    </row>
    <row r="18" ht="16.5" customHeight="1">
      <c r="C18" s="247" t="s">
        <v>58</v>
      </c>
    </row>
    <row r="19" ht="16.5" customHeight="1">
      <c r="C19" s="247" t="s">
        <v>22</v>
      </c>
    </row>
    <row r="20" ht="16.5" customHeight="1"/>
    <row r="21" spans="1:3" ht="16.5" customHeight="1">
      <c r="A21" s="248" t="s">
        <v>559</v>
      </c>
      <c r="C21" s="247" t="s">
        <v>63</v>
      </c>
    </row>
    <row r="22" ht="16.5" customHeight="1">
      <c r="C22" s="247" t="s">
        <v>61</v>
      </c>
    </row>
    <row r="23" ht="16.5" customHeight="1">
      <c r="C23" s="247" t="s">
        <v>22</v>
      </c>
    </row>
    <row r="24" ht="16.5" customHeight="1"/>
    <row r="25" spans="1:3" ht="16.5" customHeight="1">
      <c r="A25" s="248" t="s">
        <v>560</v>
      </c>
      <c r="C25" s="247" t="s">
        <v>70</v>
      </c>
    </row>
    <row r="26" ht="16.5" customHeight="1">
      <c r="C26" s="247" t="s">
        <v>68</v>
      </c>
    </row>
    <row r="27" ht="16.5" customHeight="1">
      <c r="C27" s="247" t="s">
        <v>22</v>
      </c>
    </row>
    <row r="28" ht="16.5" customHeight="1"/>
    <row r="29" spans="1:3" ht="16.5" customHeight="1">
      <c r="A29" s="248" t="s">
        <v>561</v>
      </c>
      <c r="C29" s="247" t="s">
        <v>75</v>
      </c>
    </row>
    <row r="30" ht="16.5" customHeight="1">
      <c r="C30" s="247" t="s">
        <v>22</v>
      </c>
    </row>
    <row r="31" ht="16.5" customHeight="1"/>
    <row r="32" spans="1:3" ht="16.5" customHeight="1">
      <c r="A32" s="248" t="s">
        <v>562</v>
      </c>
      <c r="C32" s="247" t="s">
        <v>93</v>
      </c>
    </row>
    <row r="33" ht="16.5" customHeight="1">
      <c r="C33" s="247" t="s">
        <v>91</v>
      </c>
    </row>
    <row r="34" ht="16.5" customHeight="1">
      <c r="C34" s="247" t="s">
        <v>22</v>
      </c>
    </row>
    <row r="35" ht="16.5" customHeight="1"/>
    <row r="36" spans="1:3" ht="16.5" customHeight="1">
      <c r="A36" s="248" t="s">
        <v>563</v>
      </c>
      <c r="C36" s="247" t="s">
        <v>107</v>
      </c>
    </row>
    <row r="37" ht="16.5" customHeight="1">
      <c r="C37" s="247" t="s">
        <v>23</v>
      </c>
    </row>
    <row r="38" ht="16.5" customHeight="1">
      <c r="C38" s="247">
        <v>2015</v>
      </c>
    </row>
    <row r="39" ht="16.5" customHeight="1"/>
    <row r="40" spans="1:3" ht="16.5" customHeight="1">
      <c r="A40" s="248" t="s">
        <v>564</v>
      </c>
      <c r="C40" s="247" t="s">
        <v>115</v>
      </c>
    </row>
    <row r="41" ht="16.5" customHeight="1">
      <c r="C41" s="247" t="s">
        <v>113</v>
      </c>
    </row>
    <row r="42" ht="16.5" customHeight="1">
      <c r="C42" s="247">
        <v>2015</v>
      </c>
    </row>
    <row r="43" ht="16.5" customHeight="1"/>
    <row r="44" spans="1:3" ht="16.5" customHeight="1">
      <c r="A44" s="248" t="s">
        <v>565</v>
      </c>
      <c r="C44" s="247" t="s">
        <v>482</v>
      </c>
    </row>
    <row r="45" ht="16.5" customHeight="1">
      <c r="C45" s="247" t="s">
        <v>125</v>
      </c>
    </row>
    <row r="46" ht="16.5" customHeight="1">
      <c r="C46" s="247" t="s">
        <v>124</v>
      </c>
    </row>
    <row r="47" ht="16.5" customHeight="1">
      <c r="C47" s="247">
        <v>2015</v>
      </c>
    </row>
    <row r="48" ht="16.5" customHeight="1"/>
    <row r="49" spans="1:3" ht="16.5" customHeight="1">
      <c r="A49" s="248" t="s">
        <v>566</v>
      </c>
      <c r="C49" s="247" t="s">
        <v>497</v>
      </c>
    </row>
    <row r="50" ht="16.5" customHeight="1">
      <c r="C50" s="247" t="s">
        <v>137</v>
      </c>
    </row>
    <row r="51" ht="16.5" customHeight="1">
      <c r="C51" s="247" t="s">
        <v>136</v>
      </c>
    </row>
    <row r="52" ht="16.5" customHeight="1">
      <c r="C52" s="247">
        <v>2015</v>
      </c>
    </row>
    <row r="53" ht="16.5" customHeight="1"/>
    <row r="54" spans="1:3" ht="16.5" customHeight="1">
      <c r="A54" s="248" t="s">
        <v>567</v>
      </c>
      <c r="C54" s="247" t="s">
        <v>166</v>
      </c>
    </row>
    <row r="55" ht="16.5" customHeight="1">
      <c r="C55" s="247" t="s">
        <v>504</v>
      </c>
    </row>
    <row r="56" ht="16.5" customHeight="1">
      <c r="C56" s="247">
        <v>2015</v>
      </c>
    </row>
    <row r="57" ht="16.5" customHeight="1"/>
    <row r="58" spans="1:3" ht="16.5" customHeight="1">
      <c r="A58" s="248" t="s">
        <v>568</v>
      </c>
      <c r="C58" s="247" t="s">
        <v>191</v>
      </c>
    </row>
    <row r="59" ht="16.5" customHeight="1">
      <c r="C59" s="247" t="s">
        <v>189</v>
      </c>
    </row>
    <row r="60" ht="16.5" customHeight="1">
      <c r="C60" s="247">
        <v>2015</v>
      </c>
    </row>
    <row r="61" ht="16.5" customHeight="1"/>
    <row r="62" spans="1:3" ht="16.5" customHeight="1">
      <c r="A62" s="248" t="s">
        <v>569</v>
      </c>
      <c r="C62" s="247" t="s">
        <v>496</v>
      </c>
    </row>
    <row r="63" ht="16.5" customHeight="1">
      <c r="C63" s="247" t="s">
        <v>204</v>
      </c>
    </row>
    <row r="64" ht="16.5" customHeight="1">
      <c r="C64" s="247">
        <v>2015</v>
      </c>
    </row>
    <row r="65" ht="16.5" customHeight="1"/>
    <row r="66" spans="1:3" ht="16.5" customHeight="1">
      <c r="A66" s="248" t="s">
        <v>570</v>
      </c>
      <c r="C66" s="247" t="s">
        <v>212</v>
      </c>
    </row>
    <row r="67" ht="16.5" customHeight="1">
      <c r="C67" s="247" t="s">
        <v>210</v>
      </c>
    </row>
    <row r="68" ht="16.5" customHeight="1">
      <c r="C68" s="247">
        <v>2015</v>
      </c>
    </row>
    <row r="69" ht="16.5" customHeight="1"/>
    <row r="70" spans="1:3" ht="16.5" customHeight="1">
      <c r="A70" s="248" t="s">
        <v>571</v>
      </c>
      <c r="C70" s="247" t="s">
        <v>236</v>
      </c>
    </row>
    <row r="71" ht="16.5" customHeight="1">
      <c r="C71" s="247" t="s">
        <v>234</v>
      </c>
    </row>
    <row r="72" ht="16.5" customHeight="1">
      <c r="C72" s="247">
        <v>2015</v>
      </c>
    </row>
    <row r="73" ht="16.5" customHeight="1"/>
    <row r="74" spans="1:3" ht="16.5" customHeight="1">
      <c r="A74" s="248" t="s">
        <v>572</v>
      </c>
      <c r="C74" s="247" t="s">
        <v>236</v>
      </c>
    </row>
    <row r="75" ht="16.5" customHeight="1">
      <c r="C75" s="247" t="s">
        <v>239</v>
      </c>
    </row>
    <row r="76" ht="16.5" customHeight="1">
      <c r="C76" s="247">
        <v>2015</v>
      </c>
    </row>
    <row r="77" ht="16.5" customHeight="1"/>
    <row r="78" spans="1:3" ht="16.5" customHeight="1">
      <c r="A78" s="248" t="s">
        <v>573</v>
      </c>
      <c r="C78" s="247" t="s">
        <v>246</v>
      </c>
    </row>
    <row r="79" ht="16.5" customHeight="1">
      <c r="C79" s="247" t="s">
        <v>244</v>
      </c>
    </row>
    <row r="80" ht="16.5" customHeight="1">
      <c r="C80" s="247">
        <v>2015</v>
      </c>
    </row>
    <row r="81" ht="16.5" customHeight="1"/>
    <row r="82" spans="1:3" ht="16.5" customHeight="1">
      <c r="A82" s="248" t="s">
        <v>574</v>
      </c>
      <c r="C82" s="247" t="s">
        <v>246</v>
      </c>
    </row>
    <row r="83" ht="16.5" customHeight="1">
      <c r="C83" s="247" t="s">
        <v>248</v>
      </c>
    </row>
    <row r="84" ht="16.5" customHeight="1">
      <c r="C84" s="247">
        <v>2015</v>
      </c>
    </row>
    <row r="85" ht="16.5" customHeight="1"/>
    <row r="86" spans="1:3" ht="16.5" customHeight="1">
      <c r="A86" s="248" t="s">
        <v>259</v>
      </c>
      <c r="C86" s="247" t="s">
        <v>260</v>
      </c>
    </row>
    <row r="87" ht="16.5" customHeight="1">
      <c r="C87" s="247" t="s">
        <v>258</v>
      </c>
    </row>
    <row r="88" ht="16.5" customHeight="1">
      <c r="C88" s="247" t="s">
        <v>257</v>
      </c>
    </row>
    <row r="89" ht="16.5" customHeight="1"/>
    <row r="90" spans="1:3" ht="16.5" customHeight="1">
      <c r="A90" s="248" t="s">
        <v>575</v>
      </c>
      <c r="C90" s="247" t="s">
        <v>272</v>
      </c>
    </row>
    <row r="91" ht="16.5" customHeight="1">
      <c r="C91" s="247" t="s">
        <v>270</v>
      </c>
    </row>
    <row r="92" ht="16.5" customHeight="1">
      <c r="C92" s="247" t="s">
        <v>269</v>
      </c>
    </row>
    <row r="93" ht="16.5" customHeight="1">
      <c r="C93" s="247" t="s">
        <v>22</v>
      </c>
    </row>
    <row r="94" ht="16.5" customHeight="1"/>
    <row r="95" spans="1:3" ht="16.5" customHeight="1">
      <c r="A95" s="248" t="s">
        <v>576</v>
      </c>
      <c r="C95" s="247" t="s">
        <v>277</v>
      </c>
    </row>
    <row r="96" ht="16.5" customHeight="1">
      <c r="C96" s="247" t="s">
        <v>275</v>
      </c>
    </row>
    <row r="97" ht="16.5" customHeight="1">
      <c r="C97" s="247" t="s">
        <v>274</v>
      </c>
    </row>
    <row r="98" ht="16.5" customHeight="1">
      <c r="C98" s="247" t="s">
        <v>22</v>
      </c>
    </row>
    <row r="99" ht="16.5" customHeight="1"/>
    <row r="100" spans="1:3" ht="16.5" customHeight="1">
      <c r="A100" s="248" t="s">
        <v>577</v>
      </c>
      <c r="C100" s="247" t="s">
        <v>285</v>
      </c>
    </row>
    <row r="101" ht="16.5" customHeight="1">
      <c r="C101" s="247" t="s">
        <v>283</v>
      </c>
    </row>
    <row r="102" ht="16.5" customHeight="1">
      <c r="C102" s="247" t="s">
        <v>269</v>
      </c>
    </row>
    <row r="103" ht="16.5" customHeight="1">
      <c r="C103" s="247" t="s">
        <v>22</v>
      </c>
    </row>
    <row r="104" ht="16.5" customHeight="1"/>
    <row r="105" spans="1:3" ht="16.5" customHeight="1">
      <c r="A105" s="248" t="s">
        <v>578</v>
      </c>
      <c r="C105" s="247" t="s">
        <v>321</v>
      </c>
    </row>
    <row r="106" ht="16.5" customHeight="1">
      <c r="C106" s="247" t="s">
        <v>319</v>
      </c>
    </row>
    <row r="107" ht="16.5" customHeight="1">
      <c r="C107" s="247" t="s">
        <v>22</v>
      </c>
    </row>
    <row r="108" ht="16.5" customHeight="1"/>
    <row r="109" spans="1:3" ht="16.5" customHeight="1">
      <c r="A109" s="248" t="s">
        <v>579</v>
      </c>
      <c r="C109" s="247" t="s">
        <v>348</v>
      </c>
    </row>
    <row r="110" ht="16.5" customHeight="1">
      <c r="C110" s="247" t="s">
        <v>319</v>
      </c>
    </row>
    <row r="111" ht="16.5" customHeight="1">
      <c r="C111" s="247">
        <v>2015</v>
      </c>
    </row>
    <row r="112" ht="16.5" customHeight="1"/>
    <row r="113" spans="1:3" ht="16.5" customHeight="1">
      <c r="A113" s="248" t="s">
        <v>580</v>
      </c>
      <c r="C113" s="247" t="s">
        <v>357</v>
      </c>
    </row>
    <row r="114" ht="16.5" customHeight="1">
      <c r="C114" s="247" t="s">
        <v>355</v>
      </c>
    </row>
    <row r="115" ht="16.5" customHeight="1">
      <c r="C115" s="247" t="s">
        <v>354</v>
      </c>
    </row>
    <row r="116" ht="16.5" customHeight="1">
      <c r="C116" s="247">
        <v>2015</v>
      </c>
    </row>
    <row r="117" ht="16.5" customHeight="1"/>
    <row r="118" spans="1:3" ht="16.5" customHeight="1">
      <c r="A118" s="248" t="s">
        <v>581</v>
      </c>
      <c r="C118" s="247" t="s">
        <v>362</v>
      </c>
    </row>
    <row r="119" ht="16.5" customHeight="1">
      <c r="C119" s="247" t="s">
        <v>355</v>
      </c>
    </row>
    <row r="120" ht="16.5" customHeight="1">
      <c r="C120" s="247" t="s">
        <v>360</v>
      </c>
    </row>
    <row r="121" ht="16.5" customHeight="1">
      <c r="C121" s="247">
        <v>2015</v>
      </c>
    </row>
    <row r="122" ht="16.5" customHeight="1"/>
    <row r="123" spans="1:3" ht="16.5" customHeight="1">
      <c r="A123" s="248" t="s">
        <v>582</v>
      </c>
      <c r="C123" s="247" t="s">
        <v>370</v>
      </c>
    </row>
    <row r="124" ht="16.5" customHeight="1">
      <c r="C124" s="247" t="s">
        <v>368</v>
      </c>
    </row>
    <row r="125" ht="16.5" customHeight="1">
      <c r="C125" s="247" t="s">
        <v>367</v>
      </c>
    </row>
    <row r="126" ht="16.5" customHeight="1">
      <c r="C126" s="247">
        <v>2015</v>
      </c>
    </row>
    <row r="127" ht="16.5" customHeight="1"/>
    <row r="128" spans="1:3" ht="16.5" customHeight="1">
      <c r="A128" s="248" t="s">
        <v>583</v>
      </c>
      <c r="C128" s="247" t="s">
        <v>376</v>
      </c>
    </row>
    <row r="129" ht="16.5" customHeight="1">
      <c r="C129" s="247">
        <v>2015</v>
      </c>
    </row>
    <row r="130" ht="16.5" customHeight="1"/>
    <row r="131" spans="1:3" ht="16.5" customHeight="1">
      <c r="A131" s="248" t="s">
        <v>584</v>
      </c>
      <c r="C131" s="247" t="s">
        <v>382</v>
      </c>
    </row>
    <row r="132" ht="16.5" customHeight="1">
      <c r="C132" s="247" t="s">
        <v>380</v>
      </c>
    </row>
    <row r="133" ht="16.5" customHeight="1">
      <c r="C133" s="247">
        <v>2015</v>
      </c>
    </row>
    <row r="134" ht="16.5" customHeight="1"/>
    <row r="135" spans="1:3" ht="16.5" customHeight="1">
      <c r="A135" s="248" t="s">
        <v>585</v>
      </c>
      <c r="C135" s="247" t="s">
        <v>395</v>
      </c>
    </row>
    <row r="136" ht="16.5" customHeight="1">
      <c r="C136" s="247" t="s">
        <v>393</v>
      </c>
    </row>
    <row r="137" ht="16.5" customHeight="1">
      <c r="C137" s="247">
        <v>2015</v>
      </c>
    </row>
    <row r="138" ht="16.5" customHeight="1"/>
    <row r="139" spans="1:3" ht="16.5" customHeight="1">
      <c r="A139" s="248" t="s">
        <v>586</v>
      </c>
      <c r="C139" s="247" t="s">
        <v>409</v>
      </c>
    </row>
    <row r="140" ht="16.5" customHeight="1">
      <c r="C140" s="247" t="s">
        <v>407</v>
      </c>
    </row>
    <row r="141" ht="16.5" customHeight="1">
      <c r="C141" s="247" t="s">
        <v>406</v>
      </c>
    </row>
    <row r="142" ht="16.5" customHeight="1"/>
    <row r="143" spans="1:3" ht="16.5" customHeight="1">
      <c r="A143" s="248" t="s">
        <v>587</v>
      </c>
      <c r="C143" s="247" t="s">
        <v>418</v>
      </c>
    </row>
    <row r="144" ht="16.5" customHeight="1">
      <c r="C144" s="247" t="s">
        <v>416</v>
      </c>
    </row>
    <row r="145" ht="16.5" customHeight="1">
      <c r="C145" s="247">
        <v>2015</v>
      </c>
    </row>
    <row r="146" ht="16.5" customHeight="1"/>
    <row r="147" spans="1:3" ht="16.5" customHeight="1">
      <c r="A147" s="248" t="s">
        <v>423</v>
      </c>
      <c r="C147" s="247" t="s">
        <v>588</v>
      </c>
    </row>
    <row r="148" ht="16.5" customHeight="1">
      <c r="C148" s="247" t="s">
        <v>543</v>
      </c>
    </row>
    <row r="149" ht="16.5" customHeight="1">
      <c r="C149" s="247">
        <v>2015</v>
      </c>
    </row>
    <row r="150" ht="16.5" customHeight="1"/>
    <row r="151" spans="1:3" ht="16.5" customHeight="1">
      <c r="A151" s="248" t="s">
        <v>589</v>
      </c>
      <c r="C151" s="247" t="s">
        <v>432</v>
      </c>
    </row>
    <row r="152" ht="16.5" customHeight="1">
      <c r="C152" s="247" t="s">
        <v>431</v>
      </c>
    </row>
    <row r="153" ht="16.5" customHeight="1"/>
  </sheetData>
  <sheetProtection/>
  <hyperlinks>
    <hyperlink ref="C4:C6" location="'5.1'!A1" tooltip="Cuadro 5.1" display="'5.1'!A1"/>
    <hyperlink ref="A4" location="'5.1'!A1" tooltip="Cuadro 5.1" display="'5.1'!A1"/>
    <hyperlink ref="C8:C11" location="'5.2'!A1" tooltip="Cuadro 5.2" display="'5.2'!A1"/>
    <hyperlink ref="A8" location="'5.2'!A1" tooltip="Cuadro 5.2" display="'5.2'!A1"/>
    <hyperlink ref="C13:C15" location="'5.3a'!A1" tooltip="Cuadro 5.3" display="'5.3a'!A1"/>
    <hyperlink ref="A13" location="'5.3a'!A1" tooltip="Cuadro 5.3" display="'5.3a'!A1"/>
    <hyperlink ref="C17:C19" location="'5.4'!A1" tooltip="Cuadro 5.4" display="'5.4'!A1"/>
    <hyperlink ref="A17" location="'5.4'!A1" tooltip="Cuadro 5.4" display="'5.4'!A1"/>
    <hyperlink ref="C21:C23" location="'5.5'!A1" tooltip="Cuadro 5.5" display="'5.5'!A1"/>
    <hyperlink ref="A21" location="'5.5'!A1" tooltip="Cuadro 5.5" display="'5.5'!A1"/>
    <hyperlink ref="C25:C27" location="'5.6'!A1" tooltip="Cuadro 5.6" display="'5.6'!A1"/>
    <hyperlink ref="A25" location="'5.6'!A1" tooltip="Cuadro 5.6" display="'5.6'!A1"/>
    <hyperlink ref="C29:C30" location="'5.7'!A1" tooltip="Cuadro 5.7" display="'5.7'!A1"/>
    <hyperlink ref="A29" location="'5.7'!A1" tooltip="Cuadro 5.7" display="'5.7'!A1"/>
    <hyperlink ref="C32:C34" location="'5.8'!A1" tooltip="Cuadro 5.8" display="'5.8'!A1"/>
    <hyperlink ref="A32" location="'5.8'!A1" tooltip="Cuadro 5.8" display="'5.8'!A1"/>
    <hyperlink ref="C36:C38" location="'5.9'!A1" tooltip="Cuadro 5.9" display="'5.9'!A1"/>
    <hyperlink ref="A36" location="'5.9'!A1" tooltip="Cuadro 5.9" display="'5.9'!A1"/>
    <hyperlink ref="C40:C42" location="'5.10'!A1" tooltip="Cuadro 5.10" display="'5.10'!A1"/>
    <hyperlink ref="A40" location="'5.10'!A1" tooltip="Cuadro 5.10" display="'5.10'!A1"/>
    <hyperlink ref="C44:C47" location="'5.11'!A1" tooltip="Cuadro 5.11" display="'5.11'!A1"/>
    <hyperlink ref="A44" location="'5.11'!A1" tooltip="Cuadro 5.11" display="'5.11'!A1"/>
    <hyperlink ref="C49:C52" location="'5.12'!A1" tooltip="Cuadro 5.12" display="'5.12'!A1"/>
    <hyperlink ref="A49" location="'5.12'!A1" tooltip="Cuadro 5.12" display="'5.12'!A1"/>
    <hyperlink ref="C54:C56" location="'5.13'!A1" tooltip="Cuadro 5.13" display="'5.13'!A1"/>
    <hyperlink ref="A54" location="'5.13'!A1" tooltip="Cuadro 5.13" display="'5.13'!A1"/>
    <hyperlink ref="C58:C60" location="'5.14'!A1" tooltip="Cuadro 5.14" display="'5.14'!A1"/>
    <hyperlink ref="A58" location="'5.14'!A1" tooltip="Cuadro 5.14" display="'5.14'!A1"/>
    <hyperlink ref="C62:C64" location="'5.15'!A1" tooltip="Cuadro 5.15" display="'5.15'!A1"/>
    <hyperlink ref="A62" location="'5.15'!A1" tooltip="Cuadro 5.15" display="'5.15'!A1"/>
    <hyperlink ref="C66:C68" location="'5.16'!A1" tooltip="Cuadro 5.16" display="'5.16'!A1"/>
    <hyperlink ref="A66" location="'5.16'!A1" tooltip="Cuadro 5.16" display="'5.16'!A1"/>
    <hyperlink ref="C70:C72" location="'5.17a'!A1" tooltip="Cuadro 5.17" display="'5.17a'!A1"/>
    <hyperlink ref="A70" location="'5.17a'!A1" tooltip="Cuadro 5.17" display="'5.17a'!A1"/>
    <hyperlink ref="C74:C76" location="'5.18'!A1" tooltip="Cuadro 5.18" display="'5.18'!A1"/>
    <hyperlink ref="A74" location="'5.18'!A1" tooltip="Cuadro 5.18" display="'5.18'!A1"/>
    <hyperlink ref="C78:C80" location="'5.19a'!A1" tooltip="Cuadro 5.19" display="'5.19a'!A1"/>
    <hyperlink ref="A78" location="'5.19a'!A1" tooltip="Cuadro 5.19" display="'5.19a'!A1"/>
    <hyperlink ref="C82:C84" location="'5.20'!A1" tooltip="Cuadro 5.20" display="'5.20'!A1"/>
    <hyperlink ref="A82" location="'5.20'!A1" tooltip="Cuadro 5.20" display="'5.20'!A1"/>
    <hyperlink ref="C86:C88" location="'G 5.1'!A1" tooltip="Gráfica 5.1" display="'G 5.1'!A1"/>
    <hyperlink ref="A86" location="'G 5.1'!A1" tooltip="Gráfica 5.1" display="'G 5.1'!A1"/>
    <hyperlink ref="C90:C93" location="'5.21'!A1" tooltip="Cuadro 5.21" display="'5.21'!A1"/>
    <hyperlink ref="A90" location="'5.21'!A1" tooltip="Cuadro 5.21" display="'5.21'!A1"/>
    <hyperlink ref="C95:C98" location="'5.22'!A1" tooltip="Cuadro 5.22" display="'5.22'!A1"/>
    <hyperlink ref="A95" location="'5.22'!A1" tooltip="Cuadro 5.22" display="'5.22'!A1"/>
    <hyperlink ref="C100:C103" location="'5.23'!A1" tooltip="Cuadro 5.23" display="'5.23'!A1"/>
    <hyperlink ref="A100" location="'5.23'!A1" tooltip="Cuadro 5.23" display="'5.23'!A1"/>
    <hyperlink ref="C105:C107" location="'5.24'!A1" tooltip="Cuadro 5.24" display="'5.24'!A1"/>
    <hyperlink ref="A105" location="'5.24'!A1" tooltip="Cuadro 5.24" display="'5.24'!A1"/>
    <hyperlink ref="C109:C111" location="'5.25'!A1" tooltip="Cuadro 5.25" display="'5.25'!A1"/>
    <hyperlink ref="A109" location="'5.25'!A1" tooltip="Cuadro 5.25" display="'5.25'!A1"/>
    <hyperlink ref="C113:C116" location="'5.26'!A1" tooltip="Cuadro 5.26" display="'5.26'!A1"/>
    <hyperlink ref="A113" location="'5.26'!A1" tooltip="Cuadro 5.26" display="'5.26'!A1"/>
    <hyperlink ref="C118:C121" location="'5.27'!A1" tooltip="Cuadro 5.27" display="'5.27'!A1"/>
    <hyperlink ref="A118" location="'5.27'!A1" tooltip="Cuadro 5.27" display="'5.27'!A1"/>
    <hyperlink ref="C123:C126" location="'5.28'!A1" tooltip="Cuadro 5.28" display="'5.28'!A1"/>
    <hyperlink ref="A123" location="'5.28'!A1" tooltip="Cuadro 5.28" display="'5.28'!A1"/>
    <hyperlink ref="C128:C129" location="'5.29'!A1" tooltip="Cuadro 5.29" display="'5.29'!A1"/>
    <hyperlink ref="A128" location="'5.29'!A1" tooltip="Cuadro 5.29" display="'5.29'!A1"/>
    <hyperlink ref="C131:C133" location="'5.30'!A1" tooltip="Cuadro 5.30" display="'5.30'!A1"/>
    <hyperlink ref="A131" location="'5.30'!A1" tooltip="Cuadro 5.30" display="'5.30'!A1"/>
    <hyperlink ref="C135:C137" location="'5.31'!A1" tooltip="Cuadro 5.31" display="'5.31'!A1"/>
    <hyperlink ref="A135" location="'5.31'!A1" tooltip="Cuadro 5.31" display="'5.31'!A1"/>
    <hyperlink ref="C139:C141" location="'5.32'!A1" tooltip="Cuadro 5.32" display="'5.32'!A1"/>
    <hyperlink ref="A139" location="'5.32'!A1" tooltip="Cuadro 5.32" display="'5.32'!A1"/>
    <hyperlink ref="C143:C145" location="'5.33'!A1" tooltip="Cuadro 5.33" display="'5.33'!A1"/>
    <hyperlink ref="A143" location="'5.33'!A1" tooltip="Cuadro 5.33" display="'5.33'!A1"/>
    <hyperlink ref="C147:C149" location="'G 5.2'!A1" tooltip="Gráfica 5.2" display="'G 5.2'!A1"/>
    <hyperlink ref="A147" location="'G 5.2'!A1" tooltip="Gráfica 5.2" display="'G 5.2'!A1"/>
    <hyperlink ref="C151:C152" location="'5.34a'!A1" tooltip="Cuadro 5.34" display="'5.34a'!A1"/>
    <hyperlink ref="A151" location="'5.34a'!A1" tooltip="Cuadro 5.34" display="'5.34a'!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Baja California Sur 2016</oddHeader>
    <oddFooter>&amp;R&amp;"Arial"&amp;10&amp;P/&amp;N</oddFooter>
  </headerFooter>
  <rowBreaks count="3" manualBreakCount="3">
    <brk id="39" max="255" man="1"/>
    <brk id="77" max="255" man="1"/>
    <brk id="117" max="255" man="1"/>
  </rowBreaks>
  <legacyDrawingHF r:id="rId1"/>
</worksheet>
</file>

<file path=xl/worksheets/sheet10.xml><?xml version="1.0" encoding="utf-8"?>
<worksheet xmlns="http://schemas.openxmlformats.org/spreadsheetml/2006/main" xmlns:r="http://schemas.openxmlformats.org/officeDocument/2006/relationships">
  <dimension ref="A2:X35"/>
  <sheetViews>
    <sheetView showGridLines="0" showRowColHeaders="0" zoomScalePageLayoutView="0" workbookViewId="0" topLeftCell="A1">
      <pane xSplit="4" ySplit="8" topLeftCell="E9"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0.83203125" style="0" customWidth="1"/>
    <col min="5" max="5" width="7.5" style="8" customWidth="1"/>
    <col min="6" max="6" width="11.16015625" style="0" customWidth="1"/>
    <col min="7" max="7" width="11" style="0" customWidth="1"/>
    <col min="8" max="8" width="11.5" style="0" customWidth="1"/>
    <col min="9" max="9" width="12.16015625" style="0" customWidth="1"/>
    <col min="10" max="10" width="14.33203125" style="0" customWidth="1"/>
    <col min="11" max="11" width="9.5" style="0" customWidth="1"/>
    <col min="12" max="12" width="2.66015625" style="0" customWidth="1"/>
    <col min="13" max="13" width="8" style="0" customWidth="1"/>
    <col min="14" max="16384" width="0" style="0" hidden="1" customWidth="1"/>
  </cols>
  <sheetData>
    <row r="1" ht="15.75" customHeight="1"/>
    <row r="2" spans="1:14" ht="12.75">
      <c r="A2" s="268" t="s">
        <v>93</v>
      </c>
      <c r="B2" s="276"/>
      <c r="C2" s="276"/>
      <c r="D2" s="276"/>
      <c r="E2" s="276"/>
      <c r="F2" s="276"/>
      <c r="G2" s="276"/>
      <c r="H2" s="276"/>
      <c r="I2" s="276"/>
      <c r="J2" s="276"/>
      <c r="K2" s="254" t="s">
        <v>92</v>
      </c>
      <c r="L2" s="254"/>
      <c r="M2" s="254"/>
      <c r="N2" t="s">
        <v>1</v>
      </c>
    </row>
    <row r="3" spans="1:12" ht="12.75">
      <c r="A3" s="268" t="s">
        <v>91</v>
      </c>
      <c r="B3" s="276"/>
      <c r="C3" s="276"/>
      <c r="D3" s="276"/>
      <c r="E3" s="276"/>
      <c r="F3" s="276"/>
      <c r="G3" s="276"/>
      <c r="H3" s="276"/>
      <c r="I3" s="276"/>
      <c r="J3" s="276"/>
      <c r="K3" s="21"/>
      <c r="L3" s="21"/>
    </row>
    <row r="4" spans="1:12" ht="12.75">
      <c r="A4" s="268" t="s">
        <v>22</v>
      </c>
      <c r="B4" s="276"/>
      <c r="C4" s="276"/>
      <c r="D4" s="276"/>
      <c r="E4" s="276"/>
      <c r="F4" s="276"/>
      <c r="G4" s="276"/>
      <c r="H4" s="276"/>
      <c r="I4" s="276"/>
      <c r="J4" s="276"/>
      <c r="K4" s="21"/>
      <c r="L4" s="21"/>
    </row>
    <row r="5" spans="1:13" ht="11.25">
      <c r="A5" s="5"/>
      <c r="B5" s="5"/>
      <c r="C5" s="5"/>
      <c r="D5" s="5"/>
      <c r="E5" s="6"/>
      <c r="F5" s="6"/>
      <c r="G5" s="6"/>
      <c r="H5" s="5"/>
      <c r="I5" s="5"/>
      <c r="J5" s="5"/>
      <c r="K5" s="5"/>
      <c r="L5" s="5"/>
      <c r="M5" s="7"/>
    </row>
    <row r="6" ht="1.5" customHeight="1"/>
    <row r="7" spans="1:13" ht="22.5" customHeight="1">
      <c r="A7" s="269" t="s">
        <v>90</v>
      </c>
      <c r="B7" s="269"/>
      <c r="C7" s="269"/>
      <c r="D7" s="269"/>
      <c r="E7" s="25" t="s">
        <v>4</v>
      </c>
      <c r="F7" s="12" t="s">
        <v>6</v>
      </c>
      <c r="G7" s="12" t="s">
        <v>21</v>
      </c>
      <c r="H7" s="12" t="s">
        <v>20</v>
      </c>
      <c r="I7" s="10" t="s">
        <v>470</v>
      </c>
      <c r="J7" s="10" t="s">
        <v>32</v>
      </c>
      <c r="K7" s="10" t="s">
        <v>544</v>
      </c>
      <c r="L7" s="38" t="s">
        <v>15</v>
      </c>
      <c r="M7" s="10" t="s">
        <v>473</v>
      </c>
    </row>
    <row r="8" spans="1:13" ht="1.5" customHeight="1">
      <c r="A8" s="7"/>
      <c r="B8" s="7"/>
      <c r="C8" s="7"/>
      <c r="D8" s="7"/>
      <c r="E8" s="15"/>
      <c r="F8" s="15"/>
      <c r="G8" s="15"/>
      <c r="H8" s="7"/>
      <c r="I8" s="7"/>
      <c r="J8" s="15"/>
      <c r="K8" s="15"/>
      <c r="L8" s="15"/>
      <c r="M8" s="15"/>
    </row>
    <row r="9" spans="1:13" ht="23.25" customHeight="1">
      <c r="A9" s="315" t="s">
        <v>89</v>
      </c>
      <c r="B9" s="314"/>
      <c r="C9" s="314"/>
      <c r="D9" s="314"/>
      <c r="E9" s="94">
        <f aca="true" t="shared" si="0" ref="E9:E22">SUM(F9:M9)</f>
        <v>680</v>
      </c>
      <c r="F9" s="52">
        <v>219</v>
      </c>
      <c r="G9" s="52">
        <v>130</v>
      </c>
      <c r="H9" s="52">
        <v>49</v>
      </c>
      <c r="I9" s="52">
        <v>10</v>
      </c>
      <c r="J9" s="52">
        <v>0</v>
      </c>
      <c r="K9" s="147">
        <v>272</v>
      </c>
      <c r="L9" s="52"/>
      <c r="M9" s="52">
        <v>0</v>
      </c>
    </row>
    <row r="10" spans="1:13" ht="17.25" customHeight="1">
      <c r="A10" s="316" t="s">
        <v>88</v>
      </c>
      <c r="B10" s="313"/>
      <c r="C10" s="313"/>
      <c r="D10" s="313"/>
      <c r="E10" s="94">
        <f t="shared" si="0"/>
        <v>501</v>
      </c>
      <c r="F10" s="52">
        <v>206</v>
      </c>
      <c r="G10" s="52">
        <v>77</v>
      </c>
      <c r="H10" s="52">
        <v>23</v>
      </c>
      <c r="I10" s="52">
        <v>4</v>
      </c>
      <c r="J10" s="52">
        <v>0</v>
      </c>
      <c r="K10" s="147">
        <v>191</v>
      </c>
      <c r="L10" s="52"/>
      <c r="M10" s="52">
        <v>0</v>
      </c>
    </row>
    <row r="11" spans="1:13" s="49" customFormat="1" ht="17.25" customHeight="1">
      <c r="A11" s="318" t="s">
        <v>87</v>
      </c>
      <c r="B11" s="319"/>
      <c r="C11" s="319"/>
      <c r="D11" s="319"/>
      <c r="E11" s="94">
        <f t="shared" si="0"/>
        <v>52</v>
      </c>
      <c r="F11" s="3">
        <v>10</v>
      </c>
      <c r="G11" s="3">
        <v>6</v>
      </c>
      <c r="H11" s="52">
        <v>3</v>
      </c>
      <c r="I11" s="3">
        <v>1</v>
      </c>
      <c r="J11" s="52">
        <v>0</v>
      </c>
      <c r="K11" s="147">
        <v>32</v>
      </c>
      <c r="L11" s="52"/>
      <c r="M11" s="52">
        <v>0</v>
      </c>
    </row>
    <row r="12" spans="1:13" ht="17.25" customHeight="1">
      <c r="A12" s="316" t="s">
        <v>86</v>
      </c>
      <c r="B12" s="314"/>
      <c r="C12" s="314"/>
      <c r="D12" s="314"/>
      <c r="E12" s="94">
        <f t="shared" si="0"/>
        <v>562</v>
      </c>
      <c r="F12" s="52">
        <v>187</v>
      </c>
      <c r="G12" s="52">
        <v>103</v>
      </c>
      <c r="H12" s="52">
        <v>13</v>
      </c>
      <c r="I12" s="52">
        <v>6</v>
      </c>
      <c r="J12" s="52">
        <v>0</v>
      </c>
      <c r="K12" s="147">
        <v>243</v>
      </c>
      <c r="L12" s="52"/>
      <c r="M12" s="52">
        <v>10</v>
      </c>
    </row>
    <row r="13" spans="1:13" ht="17.25" customHeight="1">
      <c r="A13" s="305" t="s">
        <v>85</v>
      </c>
      <c r="B13" s="312"/>
      <c r="C13" s="312"/>
      <c r="D13" s="312"/>
      <c r="E13" s="94">
        <f t="shared" si="0"/>
        <v>79</v>
      </c>
      <c r="F13" s="52">
        <v>22</v>
      </c>
      <c r="G13" s="52">
        <v>13</v>
      </c>
      <c r="H13" s="52">
        <v>3</v>
      </c>
      <c r="I13" s="52">
        <v>2</v>
      </c>
      <c r="J13" s="52">
        <v>0</v>
      </c>
      <c r="K13" s="147">
        <v>39</v>
      </c>
      <c r="L13" s="52"/>
      <c r="M13" s="52">
        <v>0</v>
      </c>
    </row>
    <row r="14" spans="1:13" ht="17.25" customHeight="1">
      <c r="A14" s="305" t="s">
        <v>84</v>
      </c>
      <c r="B14" s="312"/>
      <c r="C14" s="312"/>
      <c r="D14" s="312"/>
      <c r="E14" s="94">
        <f t="shared" si="0"/>
        <v>29</v>
      </c>
      <c r="F14" s="52">
        <v>15</v>
      </c>
      <c r="G14" s="52">
        <v>4</v>
      </c>
      <c r="H14" s="52">
        <v>1</v>
      </c>
      <c r="I14" s="52">
        <v>1</v>
      </c>
      <c r="J14" s="52">
        <v>0</v>
      </c>
      <c r="K14" s="147">
        <v>8</v>
      </c>
      <c r="L14" s="52"/>
      <c r="M14" s="52">
        <v>0</v>
      </c>
    </row>
    <row r="15" spans="1:13" ht="17.25" customHeight="1">
      <c r="A15" s="316" t="s">
        <v>83</v>
      </c>
      <c r="B15" s="314"/>
      <c r="C15" s="314"/>
      <c r="D15" s="314"/>
      <c r="E15" s="94">
        <f t="shared" si="0"/>
        <v>6</v>
      </c>
      <c r="F15" s="52">
        <v>1</v>
      </c>
      <c r="G15" s="52">
        <v>1</v>
      </c>
      <c r="H15" s="52">
        <v>3</v>
      </c>
      <c r="I15" s="52">
        <v>0</v>
      </c>
      <c r="J15" s="52">
        <v>0</v>
      </c>
      <c r="K15" s="147">
        <v>1</v>
      </c>
      <c r="L15" s="52"/>
      <c r="M15" s="52">
        <v>0</v>
      </c>
    </row>
    <row r="16" spans="1:13" ht="17.25" customHeight="1">
      <c r="A16" s="305" t="s">
        <v>82</v>
      </c>
      <c r="B16" s="312"/>
      <c r="C16" s="312"/>
      <c r="D16" s="312"/>
      <c r="E16" s="94">
        <f t="shared" si="0"/>
        <v>27</v>
      </c>
      <c r="F16" s="52">
        <v>10</v>
      </c>
      <c r="G16" s="52">
        <v>5</v>
      </c>
      <c r="H16" s="52">
        <v>1</v>
      </c>
      <c r="I16" s="52">
        <v>1</v>
      </c>
      <c r="J16" s="52">
        <v>0</v>
      </c>
      <c r="K16" s="147">
        <v>10</v>
      </c>
      <c r="L16" s="52"/>
      <c r="M16" s="52">
        <v>0</v>
      </c>
    </row>
    <row r="17" spans="1:13" ht="17.25" customHeight="1">
      <c r="A17" s="316" t="s">
        <v>81</v>
      </c>
      <c r="B17" s="314"/>
      <c r="C17" s="314"/>
      <c r="D17" s="314"/>
      <c r="E17" s="94">
        <f t="shared" si="0"/>
        <v>26</v>
      </c>
      <c r="F17" s="52">
        <v>10</v>
      </c>
      <c r="G17" s="52">
        <v>5</v>
      </c>
      <c r="H17" s="52">
        <v>1</v>
      </c>
      <c r="I17" s="52">
        <v>1</v>
      </c>
      <c r="J17" s="52">
        <v>0</v>
      </c>
      <c r="K17" s="147">
        <v>8</v>
      </c>
      <c r="L17" s="52"/>
      <c r="M17" s="52">
        <v>1</v>
      </c>
    </row>
    <row r="18" spans="1:13" ht="28.5" customHeight="1">
      <c r="A18" s="313" t="s">
        <v>80</v>
      </c>
      <c r="B18" s="314"/>
      <c r="C18" s="314"/>
      <c r="D18" s="314"/>
      <c r="E18" s="94">
        <f t="shared" si="0"/>
        <v>46</v>
      </c>
      <c r="F18" s="52">
        <v>23</v>
      </c>
      <c r="G18" s="52">
        <v>6</v>
      </c>
      <c r="H18" s="52">
        <v>1</v>
      </c>
      <c r="I18" s="52">
        <v>1</v>
      </c>
      <c r="J18" s="52">
        <v>0</v>
      </c>
      <c r="K18" s="147">
        <v>15</v>
      </c>
      <c r="L18" s="52"/>
      <c r="M18" s="52">
        <v>0</v>
      </c>
    </row>
    <row r="19" spans="1:13" ht="17.25" customHeight="1">
      <c r="A19" s="305" t="s">
        <v>79</v>
      </c>
      <c r="B19" s="312"/>
      <c r="C19" s="312"/>
      <c r="D19" s="312"/>
      <c r="E19" s="94">
        <f t="shared" si="0"/>
        <v>32</v>
      </c>
      <c r="F19" s="52">
        <v>11</v>
      </c>
      <c r="G19" s="52">
        <v>6</v>
      </c>
      <c r="H19" s="52">
        <v>2</v>
      </c>
      <c r="I19" s="52">
        <v>1</v>
      </c>
      <c r="J19" s="52">
        <v>0</v>
      </c>
      <c r="K19" s="147">
        <v>12</v>
      </c>
      <c r="L19" s="52"/>
      <c r="M19" s="52">
        <v>0</v>
      </c>
    </row>
    <row r="20" spans="1:13" ht="17.25" customHeight="1">
      <c r="A20" s="305" t="s">
        <v>78</v>
      </c>
      <c r="B20" s="312"/>
      <c r="C20" s="312"/>
      <c r="D20" s="312"/>
      <c r="E20" s="94">
        <f t="shared" si="0"/>
        <v>31</v>
      </c>
      <c r="F20" s="52">
        <v>6</v>
      </c>
      <c r="G20" s="52">
        <v>7</v>
      </c>
      <c r="H20" s="52">
        <v>1</v>
      </c>
      <c r="I20" s="52">
        <v>1</v>
      </c>
      <c r="J20" s="52">
        <v>0</v>
      </c>
      <c r="K20" s="147">
        <v>16</v>
      </c>
      <c r="L20" s="52"/>
      <c r="M20" s="52">
        <v>0</v>
      </c>
    </row>
    <row r="21" spans="1:13" ht="17.25" customHeight="1">
      <c r="A21" s="305" t="s">
        <v>77</v>
      </c>
      <c r="B21" s="312"/>
      <c r="C21" s="312"/>
      <c r="D21" s="312"/>
      <c r="E21" s="94">
        <f t="shared" si="0"/>
        <v>3</v>
      </c>
      <c r="F21" s="52">
        <v>1</v>
      </c>
      <c r="G21" s="52">
        <v>1</v>
      </c>
      <c r="H21" s="52">
        <v>0</v>
      </c>
      <c r="I21" s="52">
        <v>0</v>
      </c>
      <c r="J21" s="52">
        <v>0</v>
      </c>
      <c r="K21" s="147">
        <v>1</v>
      </c>
      <c r="L21" s="52"/>
      <c r="M21" s="52">
        <v>0</v>
      </c>
    </row>
    <row r="22" spans="1:13" ht="17.25" customHeight="1">
      <c r="A22" s="305" t="s">
        <v>76</v>
      </c>
      <c r="B22" s="312"/>
      <c r="C22" s="312"/>
      <c r="D22" s="312"/>
      <c r="E22" s="94">
        <f t="shared" si="0"/>
        <v>96</v>
      </c>
      <c r="F22" s="52">
        <v>18</v>
      </c>
      <c r="G22" s="52">
        <v>7</v>
      </c>
      <c r="H22" s="52">
        <v>1</v>
      </c>
      <c r="I22" s="52">
        <v>1</v>
      </c>
      <c r="J22" s="52">
        <v>0</v>
      </c>
      <c r="K22" s="147">
        <v>69</v>
      </c>
      <c r="L22" s="44" t="s">
        <v>10</v>
      </c>
      <c r="M22" s="52">
        <v>0</v>
      </c>
    </row>
    <row r="23" spans="1:13" ht="17.25" customHeight="1">
      <c r="A23" s="255"/>
      <c r="B23" s="255"/>
      <c r="C23" s="255"/>
      <c r="D23" s="255"/>
      <c r="E23" s="15"/>
      <c r="F23" s="15"/>
      <c r="G23" s="15"/>
      <c r="H23" s="17"/>
      <c r="I23" s="17"/>
      <c r="J23" s="17"/>
      <c r="K23" s="17"/>
      <c r="L23" s="17"/>
      <c r="M23" s="17"/>
    </row>
    <row r="24" spans="1:13" ht="11.25" customHeight="1">
      <c r="A24" s="16"/>
      <c r="B24" s="16"/>
      <c r="C24" s="16"/>
      <c r="D24" s="16"/>
      <c r="F24" s="16"/>
      <c r="G24" s="16"/>
      <c r="H24" s="16"/>
      <c r="I24" s="16"/>
      <c r="J24" s="16"/>
      <c r="K24" s="16"/>
      <c r="L24" s="16"/>
      <c r="M24" s="18"/>
    </row>
    <row r="25" spans="1:13" ht="11.25" customHeight="1">
      <c r="A25" s="16" t="s">
        <v>15</v>
      </c>
      <c r="B25" s="271" t="s">
        <v>545</v>
      </c>
      <c r="C25" s="271"/>
      <c r="D25" s="271"/>
      <c r="E25" s="271"/>
      <c r="F25" s="271"/>
      <c r="G25" s="271"/>
      <c r="H25" s="271"/>
      <c r="I25" s="271"/>
      <c r="J25" s="271"/>
      <c r="K25" s="271"/>
      <c r="L25" s="271"/>
      <c r="M25" s="271"/>
    </row>
    <row r="26" spans="1:13" ht="11.25" customHeight="1">
      <c r="A26" s="16" t="s">
        <v>10</v>
      </c>
      <c r="B26" s="44" t="s">
        <v>550</v>
      </c>
      <c r="C26" s="44"/>
      <c r="D26" s="44"/>
      <c r="E26" s="44"/>
      <c r="F26" s="44"/>
      <c r="G26" s="44"/>
      <c r="H26" s="44"/>
      <c r="I26" s="44"/>
      <c r="J26" s="44"/>
      <c r="K26" s="44"/>
      <c r="L26" s="44"/>
      <c r="M26" s="44"/>
    </row>
    <row r="27" spans="1:13" ht="11.25" customHeight="1">
      <c r="A27" s="19" t="s">
        <v>17</v>
      </c>
      <c r="B27" s="44"/>
      <c r="C27" s="44"/>
      <c r="D27" s="16" t="s">
        <v>535</v>
      </c>
      <c r="E27" s="16"/>
      <c r="F27" s="16"/>
      <c r="G27" s="16"/>
      <c r="H27" s="16"/>
      <c r="I27" s="29"/>
      <c r="J27" s="29"/>
      <c r="K27" s="29"/>
      <c r="L27" s="29"/>
      <c r="M27" s="29"/>
    </row>
    <row r="28" spans="1:13" ht="11.25" customHeight="1">
      <c r="A28" s="16"/>
      <c r="B28" s="44"/>
      <c r="C28" s="44"/>
      <c r="D28" s="16" t="s">
        <v>536</v>
      </c>
      <c r="E28" s="16"/>
      <c r="F28" s="16"/>
      <c r="G28" s="16"/>
      <c r="H28" s="16"/>
      <c r="I28" s="29"/>
      <c r="J28" s="29"/>
      <c r="K28" s="29"/>
      <c r="L28" s="29"/>
      <c r="M28" s="29"/>
    </row>
    <row r="29" spans="1:13" ht="11.25" customHeight="1">
      <c r="A29" s="16"/>
      <c r="B29" s="44"/>
      <c r="C29" s="44"/>
      <c r="D29" s="16" t="s">
        <v>537</v>
      </c>
      <c r="E29" s="16"/>
      <c r="F29" s="16"/>
      <c r="G29" s="16"/>
      <c r="H29" s="16"/>
      <c r="I29" s="29"/>
      <c r="J29" s="29"/>
      <c r="K29" s="29"/>
      <c r="L29" s="29"/>
      <c r="M29" s="29"/>
    </row>
    <row r="30" spans="1:13" ht="11.25" customHeight="1">
      <c r="A30" s="16"/>
      <c r="B30" s="44"/>
      <c r="C30" s="44"/>
      <c r="D30" s="16" t="s">
        <v>538</v>
      </c>
      <c r="E30" s="16"/>
      <c r="F30" s="16"/>
      <c r="G30" s="16"/>
      <c r="H30" s="16"/>
      <c r="I30" s="29"/>
      <c r="J30" s="29"/>
      <c r="K30" s="29"/>
      <c r="L30" s="29"/>
      <c r="M30" s="29"/>
    </row>
    <row r="31" spans="1:13" ht="11.25" customHeight="1">
      <c r="A31" s="16"/>
      <c r="B31" s="44"/>
      <c r="C31" s="44"/>
      <c r="D31" s="16" t="s">
        <v>539</v>
      </c>
      <c r="E31" s="16"/>
      <c r="F31" s="16"/>
      <c r="G31" s="16"/>
      <c r="H31" s="16"/>
      <c r="I31" s="29"/>
      <c r="J31" s="29"/>
      <c r="K31" s="29"/>
      <c r="L31" s="29"/>
      <c r="M31" s="29"/>
    </row>
    <row r="32" spans="1:13" ht="11.25" customHeight="1">
      <c r="A32" s="16"/>
      <c r="B32" s="44"/>
      <c r="C32" s="44"/>
      <c r="D32" s="16" t="s">
        <v>467</v>
      </c>
      <c r="E32" s="16"/>
      <c r="F32" s="16"/>
      <c r="G32" s="16"/>
      <c r="H32" s="16"/>
      <c r="I32" s="29"/>
      <c r="J32" s="29"/>
      <c r="K32" s="29"/>
      <c r="L32" s="29"/>
      <c r="M32" s="29"/>
    </row>
    <row r="33" spans="1:13" ht="11.25" customHeight="1">
      <c r="A33" s="16"/>
      <c r="B33" s="44"/>
      <c r="C33" s="44"/>
      <c r="D33" s="261" t="s">
        <v>475</v>
      </c>
      <c r="E33" s="261"/>
      <c r="F33" s="261"/>
      <c r="G33" s="261"/>
      <c r="H33" s="261"/>
      <c r="I33" s="261"/>
      <c r="J33" s="261"/>
      <c r="K33" s="261"/>
      <c r="L33" s="261"/>
      <c r="M33" s="261"/>
    </row>
    <row r="34" spans="2:24" ht="11.25">
      <c r="B34" s="16"/>
      <c r="C34" s="16"/>
      <c r="D34" s="261"/>
      <c r="E34" s="261"/>
      <c r="F34" s="261"/>
      <c r="G34" s="261"/>
      <c r="H34" s="261"/>
      <c r="I34" s="261"/>
      <c r="J34" s="261"/>
      <c r="K34" s="261"/>
      <c r="L34" s="261"/>
      <c r="M34" s="261"/>
      <c r="O34" s="317"/>
      <c r="P34" s="317"/>
      <c r="Q34" s="317"/>
      <c r="R34" s="317"/>
      <c r="S34" s="317"/>
      <c r="T34" s="317"/>
      <c r="U34" s="317"/>
      <c r="V34" s="317"/>
      <c r="W34" s="317"/>
      <c r="X34" s="317"/>
    </row>
    <row r="35" ht="11.25" hidden="1">
      <c r="A35" t="s">
        <v>1</v>
      </c>
    </row>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customHeight="1" hidden="1"/>
  </sheetData>
  <sheetProtection/>
  <mergeCells count="23">
    <mergeCell ref="A23:D23"/>
    <mergeCell ref="A20:D20"/>
    <mergeCell ref="A2:J2"/>
    <mergeCell ref="A3:J3"/>
    <mergeCell ref="A4:J4"/>
    <mergeCell ref="O34:X34"/>
    <mergeCell ref="A10:D10"/>
    <mergeCell ref="A22:D22"/>
    <mergeCell ref="A21:D21"/>
    <mergeCell ref="A19:D19"/>
    <mergeCell ref="A11:D11"/>
    <mergeCell ref="A14:D14"/>
    <mergeCell ref="A17:D17"/>
    <mergeCell ref="B25:M25"/>
    <mergeCell ref="D33:M34"/>
    <mergeCell ref="K2:M2"/>
    <mergeCell ref="A16:D16"/>
    <mergeCell ref="A18:D18"/>
    <mergeCell ref="A9:D9"/>
    <mergeCell ref="A7:D7"/>
    <mergeCell ref="A15:D15"/>
    <mergeCell ref="A12:D12"/>
    <mergeCell ref="A13:D13"/>
  </mergeCells>
  <hyperlinks>
    <hyperlink ref="K2:M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11.xml><?xml version="1.0" encoding="utf-8"?>
<worksheet xmlns="http://schemas.openxmlformats.org/spreadsheetml/2006/main" xmlns:r="http://schemas.openxmlformats.org/officeDocument/2006/relationships">
  <dimension ref="A2:O36"/>
  <sheetViews>
    <sheetView showGridLines="0" showRowColHeaders="0" zoomScalePageLayoutView="0" workbookViewId="0" topLeftCell="A1">
      <pane xSplit="4" ySplit="8" topLeftCell="E9"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3.5" style="0" customWidth="1"/>
    <col min="5" max="5" width="16.66015625" style="8" customWidth="1"/>
    <col min="6" max="6" width="10.33203125" style="0" customWidth="1"/>
    <col min="7" max="7" width="9.16015625" style="0" customWidth="1"/>
    <col min="8" max="8" width="4" style="0" customWidth="1"/>
    <col min="9" max="9" width="9" style="0" customWidth="1"/>
    <col min="10" max="10" width="9.16015625" style="0" customWidth="1"/>
    <col min="11" max="11" width="17.66015625" style="0" customWidth="1"/>
    <col min="12" max="12" width="9.33203125" style="0" customWidth="1"/>
    <col min="13" max="13" width="2.66015625" style="0" customWidth="1"/>
    <col min="14" max="14" width="7.16015625" style="0" customWidth="1"/>
    <col min="15" max="16384" width="0" style="0" hidden="1" customWidth="1"/>
  </cols>
  <sheetData>
    <row r="1" ht="15.75" customHeight="1"/>
    <row r="2" spans="1:15" ht="12.75">
      <c r="A2" s="268" t="s">
        <v>107</v>
      </c>
      <c r="B2" s="276"/>
      <c r="C2" s="276"/>
      <c r="D2" s="276"/>
      <c r="E2" s="276"/>
      <c r="F2" s="276"/>
      <c r="G2" s="276"/>
      <c r="H2" s="276"/>
      <c r="I2" s="276"/>
      <c r="J2" s="276"/>
      <c r="K2" s="276"/>
      <c r="L2" s="254" t="s">
        <v>106</v>
      </c>
      <c r="M2" s="254"/>
      <c r="N2" s="254"/>
      <c r="O2" t="s">
        <v>1</v>
      </c>
    </row>
    <row r="3" spans="1:13" ht="12.75">
      <c r="A3" s="268" t="s">
        <v>23</v>
      </c>
      <c r="B3" s="276"/>
      <c r="C3" s="276"/>
      <c r="D3" s="276"/>
      <c r="E3" s="276"/>
      <c r="F3" s="276"/>
      <c r="G3" s="276"/>
      <c r="H3" s="276"/>
      <c r="I3" s="276"/>
      <c r="J3" s="276"/>
      <c r="K3" s="276"/>
      <c r="L3" s="21"/>
      <c r="M3" s="21"/>
    </row>
    <row r="4" spans="1:13" ht="12.75">
      <c r="A4" s="268">
        <v>2015</v>
      </c>
      <c r="B4" s="276"/>
      <c r="C4" s="276"/>
      <c r="D4" s="276"/>
      <c r="E4" s="276"/>
      <c r="F4" s="276"/>
      <c r="G4" s="276"/>
      <c r="H4" s="276"/>
      <c r="I4" s="276"/>
      <c r="J4" s="276"/>
      <c r="K4" s="276"/>
      <c r="L4" s="21"/>
      <c r="M4" s="21"/>
    </row>
    <row r="5" spans="1:14" ht="11.25">
      <c r="A5" s="5"/>
      <c r="B5" s="5"/>
      <c r="C5" s="5"/>
      <c r="D5" s="5"/>
      <c r="E5" s="6"/>
      <c r="F5" s="6"/>
      <c r="G5" s="6"/>
      <c r="H5" s="6"/>
      <c r="I5" s="5"/>
      <c r="J5" s="5"/>
      <c r="K5" s="5"/>
      <c r="L5" s="5"/>
      <c r="M5" s="5"/>
      <c r="N5" s="7"/>
    </row>
    <row r="6" ht="1.5" customHeight="1"/>
    <row r="7" spans="1:14" ht="12" customHeight="1">
      <c r="A7" s="269" t="s">
        <v>90</v>
      </c>
      <c r="B7" s="269"/>
      <c r="C7" s="269"/>
      <c r="D7" s="269"/>
      <c r="E7" s="25" t="s">
        <v>4</v>
      </c>
      <c r="F7" s="12" t="s">
        <v>6</v>
      </c>
      <c r="G7" s="12" t="s">
        <v>21</v>
      </c>
      <c r="H7" s="12"/>
      <c r="I7" s="12" t="s">
        <v>20</v>
      </c>
      <c r="J7" s="10" t="s">
        <v>470</v>
      </c>
      <c r="K7" s="10" t="s">
        <v>32</v>
      </c>
      <c r="L7" s="10" t="s">
        <v>544</v>
      </c>
      <c r="M7" s="38" t="s">
        <v>15</v>
      </c>
      <c r="N7" s="10" t="s">
        <v>473</v>
      </c>
    </row>
    <row r="8" spans="1:14" ht="1.5" customHeight="1">
      <c r="A8" s="7"/>
      <c r="B8" s="7"/>
      <c r="C8" s="7"/>
      <c r="D8" s="7"/>
      <c r="E8" s="15"/>
      <c r="F8" s="15"/>
      <c r="G8" s="15"/>
      <c r="H8" s="15"/>
      <c r="I8" s="7"/>
      <c r="J8" s="7"/>
      <c r="K8" s="15"/>
      <c r="L8" s="15"/>
      <c r="M8" s="15"/>
      <c r="N8" s="15"/>
    </row>
    <row r="9" spans="1:14" ht="23.25" customHeight="1">
      <c r="A9" s="321" t="s">
        <v>105</v>
      </c>
      <c r="B9" s="312"/>
      <c r="C9" s="312"/>
      <c r="D9" s="312"/>
      <c r="E9" s="136">
        <f>SUM(F9:N9)</f>
        <v>2374038</v>
      </c>
      <c r="F9" s="137">
        <v>1169743</v>
      </c>
      <c r="G9" s="150">
        <v>444037</v>
      </c>
      <c r="H9" s="16"/>
      <c r="I9" s="160">
        <v>24780</v>
      </c>
      <c r="J9" s="149">
        <v>23604</v>
      </c>
      <c r="K9" s="137">
        <v>10429</v>
      </c>
      <c r="L9" s="187">
        <v>696169</v>
      </c>
      <c r="M9" s="16"/>
      <c r="N9" s="160">
        <v>5276</v>
      </c>
    </row>
    <row r="10" spans="1:14" ht="28.5" customHeight="1">
      <c r="A10" s="313" t="s">
        <v>104</v>
      </c>
      <c r="B10" s="313"/>
      <c r="C10" s="313"/>
      <c r="D10" s="313"/>
      <c r="E10" s="136">
        <f>SUM(F10:N10)</f>
        <v>3135709</v>
      </c>
      <c r="F10" s="148">
        <v>1405080</v>
      </c>
      <c r="G10" s="150">
        <v>495101</v>
      </c>
      <c r="H10" s="16"/>
      <c r="I10" s="160">
        <v>33927</v>
      </c>
      <c r="J10" s="149">
        <v>32122</v>
      </c>
      <c r="K10" s="148">
        <v>0</v>
      </c>
      <c r="L10" s="153">
        <v>1168879</v>
      </c>
      <c r="M10" s="16"/>
      <c r="N10" s="160">
        <v>600</v>
      </c>
    </row>
    <row r="11" spans="1:14" ht="28.5" customHeight="1">
      <c r="A11" s="313" t="s">
        <v>103</v>
      </c>
      <c r="B11" s="313"/>
      <c r="C11" s="313"/>
      <c r="D11" s="313"/>
      <c r="E11" s="136">
        <f>SUM(F11:N11)</f>
        <v>491417</v>
      </c>
      <c r="F11" s="148">
        <v>356253</v>
      </c>
      <c r="G11" s="150">
        <v>62266</v>
      </c>
      <c r="H11" s="16"/>
      <c r="I11" s="160">
        <v>5780</v>
      </c>
      <c r="J11" s="149">
        <v>130</v>
      </c>
      <c r="K11" s="148">
        <v>0</v>
      </c>
      <c r="L11" s="122">
        <v>13455</v>
      </c>
      <c r="M11" s="16"/>
      <c r="N11" s="160">
        <v>53533</v>
      </c>
    </row>
    <row r="12" spans="1:14" ht="28.5" customHeight="1">
      <c r="A12" s="313" t="s">
        <v>102</v>
      </c>
      <c r="B12" s="313"/>
      <c r="C12" s="313"/>
      <c r="D12" s="313"/>
      <c r="E12" s="136">
        <f>SUM(F12:N12)</f>
        <v>47979</v>
      </c>
      <c r="F12" s="148">
        <v>22161</v>
      </c>
      <c r="G12" s="182">
        <v>6684</v>
      </c>
      <c r="H12" s="16"/>
      <c r="I12" s="160">
        <v>648</v>
      </c>
      <c r="J12" s="149">
        <v>213</v>
      </c>
      <c r="K12" s="148">
        <v>0</v>
      </c>
      <c r="L12" s="187">
        <v>18273</v>
      </c>
      <c r="M12" s="16"/>
      <c r="N12" s="160">
        <v>0</v>
      </c>
    </row>
    <row r="13" spans="1:14" ht="28.5" customHeight="1">
      <c r="A13" s="316" t="s">
        <v>101</v>
      </c>
      <c r="B13" s="313"/>
      <c r="C13" s="313"/>
      <c r="D13" s="313"/>
      <c r="E13" s="136">
        <f>SUM(F13:N13)</f>
        <v>32165</v>
      </c>
      <c r="F13" s="148">
        <v>15673</v>
      </c>
      <c r="G13" s="150">
        <v>4108</v>
      </c>
      <c r="H13" s="16"/>
      <c r="I13" s="160">
        <v>431</v>
      </c>
      <c r="J13" s="149">
        <v>138</v>
      </c>
      <c r="K13" s="148">
        <v>0</v>
      </c>
      <c r="L13" s="151">
        <v>11815</v>
      </c>
      <c r="M13" s="16"/>
      <c r="N13" s="160">
        <v>0</v>
      </c>
    </row>
    <row r="14" spans="1:14" ht="28.5" customHeight="1">
      <c r="A14" s="313" t="s">
        <v>100</v>
      </c>
      <c r="B14" s="313"/>
      <c r="C14" s="313"/>
      <c r="D14" s="313"/>
      <c r="E14" s="136">
        <v>1239</v>
      </c>
      <c r="F14" s="148">
        <v>573</v>
      </c>
      <c r="G14" s="157">
        <v>263</v>
      </c>
      <c r="H14" s="16"/>
      <c r="I14" s="160">
        <v>4</v>
      </c>
      <c r="J14" s="149">
        <v>1</v>
      </c>
      <c r="K14" s="148">
        <v>0</v>
      </c>
      <c r="L14" s="151">
        <v>398</v>
      </c>
      <c r="M14" s="16"/>
      <c r="N14" s="160">
        <v>0</v>
      </c>
    </row>
    <row r="15" spans="1:14" ht="17.25" customHeight="1">
      <c r="A15" s="305" t="s">
        <v>99</v>
      </c>
      <c r="B15" s="257"/>
      <c r="C15" s="257"/>
      <c r="D15" s="257"/>
      <c r="E15" s="136">
        <v>11323</v>
      </c>
      <c r="F15" s="148">
        <v>4672</v>
      </c>
      <c r="G15" s="157">
        <v>664</v>
      </c>
      <c r="H15" s="16"/>
      <c r="I15" s="160">
        <v>71</v>
      </c>
      <c r="J15" s="149">
        <v>56</v>
      </c>
      <c r="K15" s="148">
        <v>0</v>
      </c>
      <c r="L15" s="151">
        <v>5860</v>
      </c>
      <c r="M15" s="16"/>
      <c r="N15" s="160">
        <v>0</v>
      </c>
    </row>
    <row r="16" spans="1:14" ht="17.25" customHeight="1">
      <c r="A16" s="305" t="s">
        <v>98</v>
      </c>
      <c r="B16" s="257"/>
      <c r="C16" s="257"/>
      <c r="D16" s="257"/>
      <c r="E16" s="136">
        <v>1631</v>
      </c>
      <c r="F16" s="148">
        <v>756</v>
      </c>
      <c r="G16" s="157">
        <v>148</v>
      </c>
      <c r="H16" s="16"/>
      <c r="I16" s="160">
        <v>0</v>
      </c>
      <c r="J16" s="149">
        <v>4</v>
      </c>
      <c r="K16" s="148">
        <v>0</v>
      </c>
      <c r="L16" s="151">
        <v>723</v>
      </c>
      <c r="M16" s="16"/>
      <c r="N16" s="160">
        <v>0</v>
      </c>
    </row>
    <row r="17" spans="1:14" ht="28.5" customHeight="1">
      <c r="A17" s="313" t="s">
        <v>97</v>
      </c>
      <c r="B17" s="313"/>
      <c r="C17" s="313"/>
      <c r="D17" s="313"/>
      <c r="E17" s="136">
        <v>535780</v>
      </c>
      <c r="F17" s="148">
        <v>259077</v>
      </c>
      <c r="G17" s="150">
        <v>42049</v>
      </c>
      <c r="H17" s="16"/>
      <c r="I17" s="118">
        <v>799</v>
      </c>
      <c r="J17" s="149">
        <v>525</v>
      </c>
      <c r="K17" s="148">
        <v>0</v>
      </c>
      <c r="L17" s="152">
        <v>233330</v>
      </c>
      <c r="M17" s="16"/>
      <c r="N17" s="160">
        <v>0</v>
      </c>
    </row>
    <row r="18" spans="1:14" ht="28.5" customHeight="1">
      <c r="A18" s="316" t="s">
        <v>96</v>
      </c>
      <c r="B18" s="313"/>
      <c r="C18" s="313"/>
      <c r="D18" s="313"/>
      <c r="E18" s="136">
        <v>35920</v>
      </c>
      <c r="F18" s="148">
        <v>3114</v>
      </c>
      <c r="G18" s="150">
        <v>2769</v>
      </c>
      <c r="H18" s="16"/>
      <c r="I18" s="160">
        <v>104</v>
      </c>
      <c r="J18" s="149">
        <v>1088</v>
      </c>
      <c r="K18" s="148">
        <v>0</v>
      </c>
      <c r="L18" s="152">
        <v>28597</v>
      </c>
      <c r="M18" s="16"/>
      <c r="N18" s="160">
        <v>248</v>
      </c>
    </row>
    <row r="19" spans="1:14" ht="28.5" customHeight="1">
      <c r="A19" s="313" t="s">
        <v>95</v>
      </c>
      <c r="B19" s="313"/>
      <c r="C19" s="313"/>
      <c r="D19" s="313"/>
      <c r="E19" s="136">
        <v>35741</v>
      </c>
      <c r="F19" s="148">
        <v>2127</v>
      </c>
      <c r="G19" s="160">
        <v>3494</v>
      </c>
      <c r="H19" s="16"/>
      <c r="I19" s="160">
        <v>308</v>
      </c>
      <c r="J19" s="149">
        <v>133</v>
      </c>
      <c r="K19" s="148">
        <v>1126</v>
      </c>
      <c r="L19" s="152">
        <v>28553</v>
      </c>
      <c r="M19" s="16"/>
      <c r="N19" s="160">
        <v>0</v>
      </c>
    </row>
    <row r="20" spans="1:14" ht="17.25" customHeight="1">
      <c r="A20" s="255"/>
      <c r="B20" s="255"/>
      <c r="C20" s="255"/>
      <c r="D20" s="255"/>
      <c r="E20" s="15"/>
      <c r="F20" s="15"/>
      <c r="G20" s="15"/>
      <c r="H20" s="15"/>
      <c r="I20" s="17"/>
      <c r="J20" s="17"/>
      <c r="K20" s="17"/>
      <c r="L20" s="17"/>
      <c r="M20" s="17"/>
      <c r="N20" s="17"/>
    </row>
    <row r="21" spans="1:14" ht="11.25" customHeight="1">
      <c r="A21" s="16"/>
      <c r="B21" s="16"/>
      <c r="C21" s="16"/>
      <c r="D21" s="16"/>
      <c r="F21" s="16"/>
      <c r="G21" s="16"/>
      <c r="H21" s="16"/>
      <c r="I21" s="16"/>
      <c r="J21" s="16"/>
      <c r="K21" s="16"/>
      <c r="L21" s="16"/>
      <c r="M21" s="16"/>
      <c r="N21" s="8"/>
    </row>
    <row r="22" spans="1:14" ht="11.25" customHeight="1">
      <c r="A22" s="52" t="s">
        <v>15</v>
      </c>
      <c r="B22" s="271" t="s">
        <v>545</v>
      </c>
      <c r="C22" s="271"/>
      <c r="D22" s="271"/>
      <c r="E22" s="271"/>
      <c r="F22" s="271"/>
      <c r="G22" s="271"/>
      <c r="H22" s="271"/>
      <c r="I22" s="271"/>
      <c r="J22" s="271"/>
      <c r="K22" s="271"/>
      <c r="L22" s="271"/>
      <c r="M22" s="271"/>
      <c r="N22" s="271"/>
    </row>
    <row r="23" spans="1:14" ht="11.25">
      <c r="A23" s="52" t="s">
        <v>10</v>
      </c>
      <c r="B23" s="261" t="s">
        <v>94</v>
      </c>
      <c r="C23" s="320"/>
      <c r="D23" s="320"/>
      <c r="E23" s="320"/>
      <c r="F23" s="320"/>
      <c r="G23" s="320"/>
      <c r="H23" s="320"/>
      <c r="I23" s="320"/>
      <c r="J23" s="320"/>
      <c r="K23" s="320"/>
      <c r="L23" s="320"/>
      <c r="M23" s="320"/>
      <c r="N23" s="320"/>
    </row>
    <row r="24" spans="1:14" ht="11.25">
      <c r="A24" s="19"/>
      <c r="B24" s="261"/>
      <c r="C24" s="320"/>
      <c r="D24" s="320"/>
      <c r="E24" s="320"/>
      <c r="F24" s="320"/>
      <c r="G24" s="320"/>
      <c r="H24" s="320"/>
      <c r="I24" s="320"/>
      <c r="J24" s="320"/>
      <c r="K24" s="320"/>
      <c r="L24" s="320"/>
      <c r="M24" s="320"/>
      <c r="N24" s="320"/>
    </row>
    <row r="25" spans="1:14" ht="11.25">
      <c r="A25" s="16"/>
      <c r="B25" s="320"/>
      <c r="C25" s="320"/>
      <c r="D25" s="320"/>
      <c r="E25" s="320"/>
      <c r="F25" s="320"/>
      <c r="G25" s="320"/>
      <c r="H25" s="320"/>
      <c r="I25" s="320"/>
      <c r="J25" s="320"/>
      <c r="K25" s="320"/>
      <c r="L25" s="320"/>
      <c r="M25" s="320"/>
      <c r="N25" s="320"/>
    </row>
    <row r="26" spans="1:14" ht="11.25">
      <c r="A26" s="52" t="s">
        <v>35</v>
      </c>
      <c r="B26" s="311" t="s">
        <v>553</v>
      </c>
      <c r="C26" s="311"/>
      <c r="D26" s="311"/>
      <c r="E26" s="311"/>
      <c r="F26" s="311"/>
      <c r="G26" s="311"/>
      <c r="H26" s="311"/>
      <c r="I26" s="311"/>
      <c r="J26" s="311"/>
      <c r="K26" s="311"/>
      <c r="L26" s="311"/>
      <c r="M26" s="311"/>
      <c r="N26" s="311"/>
    </row>
    <row r="27" spans="1:14" ht="11.25">
      <c r="A27" s="16"/>
      <c r="B27" s="311"/>
      <c r="C27" s="311"/>
      <c r="D27" s="311"/>
      <c r="E27" s="311"/>
      <c r="F27" s="311"/>
      <c r="G27" s="311"/>
      <c r="H27" s="311"/>
      <c r="I27" s="311"/>
      <c r="J27" s="311"/>
      <c r="K27" s="311"/>
      <c r="L27" s="311"/>
      <c r="M27" s="311"/>
      <c r="N27" s="311"/>
    </row>
    <row r="28" spans="1:14" ht="11.25">
      <c r="A28" s="19" t="s">
        <v>17</v>
      </c>
      <c r="B28" s="67"/>
      <c r="D28" s="16" t="s">
        <v>535</v>
      </c>
      <c r="E28" s="16"/>
      <c r="F28" s="16"/>
      <c r="G28" s="16"/>
      <c r="H28" s="29"/>
      <c r="I28" s="29"/>
      <c r="J28" s="29"/>
      <c r="K28" s="29"/>
      <c r="L28" s="29"/>
      <c r="M28" s="67"/>
      <c r="N28" s="67"/>
    </row>
    <row r="29" spans="1:14" ht="11.25">
      <c r="A29" s="16"/>
      <c r="B29" s="67"/>
      <c r="D29" s="16" t="s">
        <v>536</v>
      </c>
      <c r="E29" s="16"/>
      <c r="F29" s="16"/>
      <c r="G29" s="16"/>
      <c r="H29" s="29"/>
      <c r="I29" s="29"/>
      <c r="J29" s="29"/>
      <c r="K29" s="29"/>
      <c r="L29" s="29"/>
      <c r="M29" s="67"/>
      <c r="N29" s="67"/>
    </row>
    <row r="30" spans="1:14" ht="11.25">
      <c r="A30" s="16"/>
      <c r="B30" s="67"/>
      <c r="D30" s="16" t="s">
        <v>537</v>
      </c>
      <c r="E30" s="16"/>
      <c r="F30" s="16"/>
      <c r="G30" s="16"/>
      <c r="H30" s="29"/>
      <c r="I30" s="29"/>
      <c r="J30" s="29"/>
      <c r="K30" s="29"/>
      <c r="L30" s="29"/>
      <c r="M30" s="67"/>
      <c r="N30" s="67"/>
    </row>
    <row r="31" spans="1:14" ht="11.25">
      <c r="A31" s="16"/>
      <c r="B31" s="67"/>
      <c r="D31" s="16" t="s">
        <v>538</v>
      </c>
      <c r="E31" s="16"/>
      <c r="F31" s="16"/>
      <c r="G31" s="16"/>
      <c r="H31" s="29"/>
      <c r="I31" s="29"/>
      <c r="J31" s="29"/>
      <c r="K31" s="29"/>
      <c r="L31" s="29"/>
      <c r="M31" s="67"/>
      <c r="N31" s="67"/>
    </row>
    <row r="32" spans="1:14" ht="11.25">
      <c r="A32" s="16"/>
      <c r="B32" s="67"/>
      <c r="D32" s="16" t="s">
        <v>539</v>
      </c>
      <c r="E32" s="16"/>
      <c r="F32" s="16"/>
      <c r="G32" s="16"/>
      <c r="H32" s="29"/>
      <c r="I32" s="29"/>
      <c r="J32" s="29"/>
      <c r="K32" s="29"/>
      <c r="L32" s="29"/>
      <c r="M32" s="67"/>
      <c r="N32" s="67"/>
    </row>
    <row r="33" spans="1:14" ht="11.25">
      <c r="A33" s="16"/>
      <c r="B33" s="67"/>
      <c r="D33" s="16" t="s">
        <v>467</v>
      </c>
      <c r="E33" s="16"/>
      <c r="F33" s="16"/>
      <c r="G33" s="16"/>
      <c r="H33" s="29"/>
      <c r="I33" s="29"/>
      <c r="J33" s="29"/>
      <c r="K33" s="29"/>
      <c r="L33" s="29"/>
      <c r="M33" s="67"/>
      <c r="N33" s="67"/>
    </row>
    <row r="34" spans="1:14" ht="11.25" customHeight="1">
      <c r="A34" s="16"/>
      <c r="B34" s="67"/>
      <c r="D34" s="261" t="s">
        <v>475</v>
      </c>
      <c r="E34" s="261"/>
      <c r="F34" s="261"/>
      <c r="G34" s="261"/>
      <c r="H34" s="261"/>
      <c r="I34" s="261"/>
      <c r="J34" s="261"/>
      <c r="K34" s="261"/>
      <c r="L34" s="261"/>
      <c r="M34" s="261"/>
      <c r="N34" s="261"/>
    </row>
    <row r="35" spans="1:14" ht="11.25">
      <c r="A35" s="16"/>
      <c r="B35" s="67"/>
      <c r="C35" s="83"/>
      <c r="D35" s="261"/>
      <c r="E35" s="261"/>
      <c r="F35" s="261"/>
      <c r="G35" s="261"/>
      <c r="H35" s="261"/>
      <c r="I35" s="261"/>
      <c r="J35" s="261"/>
      <c r="K35" s="261"/>
      <c r="L35" s="261"/>
      <c r="M35" s="261"/>
      <c r="N35" s="261"/>
    </row>
    <row r="36" ht="11.25" hidden="1">
      <c r="A36" s="16" t="s">
        <v>1</v>
      </c>
    </row>
  </sheetData>
  <sheetProtection/>
  <mergeCells count="21">
    <mergeCell ref="A2:K2"/>
    <mergeCell ref="A14:D14"/>
    <mergeCell ref="A4:K4"/>
    <mergeCell ref="A16:D16"/>
    <mergeCell ref="A10:D10"/>
    <mergeCell ref="A3:K3"/>
    <mergeCell ref="A11:D11"/>
    <mergeCell ref="A9:D9"/>
    <mergeCell ref="A15:D15"/>
    <mergeCell ref="L2:N2"/>
    <mergeCell ref="A19:D19"/>
    <mergeCell ref="A7:D7"/>
    <mergeCell ref="A12:D12"/>
    <mergeCell ref="A13:D13"/>
    <mergeCell ref="A17:D17"/>
    <mergeCell ref="D34:N35"/>
    <mergeCell ref="A20:D20"/>
    <mergeCell ref="B22:N22"/>
    <mergeCell ref="B23:N25"/>
    <mergeCell ref="B26:N27"/>
    <mergeCell ref="A18:D18"/>
  </mergeCells>
  <hyperlinks>
    <hyperlink ref="L2:N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12.xml><?xml version="1.0" encoding="utf-8"?>
<worksheet xmlns="http://schemas.openxmlformats.org/spreadsheetml/2006/main" xmlns:r="http://schemas.openxmlformats.org/officeDocument/2006/relationships">
  <dimension ref="A2:O58"/>
  <sheetViews>
    <sheetView showGridLines="0" showRowColHeaders="0" zoomScalePageLayoutView="0" workbookViewId="0" topLeftCell="A1">
      <pane xSplit="4" ySplit="8" topLeftCell="E9"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2.33203125" style="0" customWidth="1"/>
    <col min="5" max="5" width="16" style="8" customWidth="1"/>
    <col min="6" max="6" width="4.16015625" style="8" customWidth="1"/>
    <col min="7" max="7" width="12.5" style="0" customWidth="1"/>
    <col min="8" max="8" width="10.83203125" style="0" customWidth="1"/>
    <col min="9" max="9" width="11.66015625" style="0" customWidth="1"/>
    <col min="10" max="10" width="11" style="0" customWidth="1"/>
    <col min="11" max="11" width="13.16015625" style="0" customWidth="1"/>
    <col min="12" max="12" width="8.83203125" style="0" customWidth="1"/>
    <col min="13" max="13" width="2.66015625" style="0" customWidth="1"/>
    <col min="14" max="14" width="5.5" style="0" customWidth="1"/>
    <col min="15" max="16384" width="0" style="0" hidden="1" customWidth="1"/>
  </cols>
  <sheetData>
    <row r="1" ht="15.75" customHeight="1"/>
    <row r="2" spans="1:15" ht="12.75">
      <c r="A2" s="268" t="s">
        <v>115</v>
      </c>
      <c r="B2" s="268"/>
      <c r="C2" s="268"/>
      <c r="D2" s="268"/>
      <c r="E2" s="268"/>
      <c r="F2" s="268"/>
      <c r="G2" s="268"/>
      <c r="H2" s="268"/>
      <c r="I2" s="268"/>
      <c r="J2" s="268"/>
      <c r="K2" s="268"/>
      <c r="L2" s="254" t="s">
        <v>114</v>
      </c>
      <c r="M2" s="254"/>
      <c r="N2" s="254"/>
      <c r="O2" t="s">
        <v>1</v>
      </c>
    </row>
    <row r="3" spans="1:13" ht="12.75">
      <c r="A3" s="268" t="s">
        <v>113</v>
      </c>
      <c r="B3" s="268"/>
      <c r="C3" s="268"/>
      <c r="D3" s="268"/>
      <c r="E3" s="268"/>
      <c r="F3" s="268"/>
      <c r="G3" s="268"/>
      <c r="H3" s="268"/>
      <c r="I3" s="268"/>
      <c r="J3" s="268"/>
      <c r="K3" s="268"/>
      <c r="L3" s="21"/>
      <c r="M3" s="21"/>
    </row>
    <row r="4" spans="1:13" ht="12.75">
      <c r="A4" s="268">
        <v>2015</v>
      </c>
      <c r="B4" s="268"/>
      <c r="C4" s="268"/>
      <c r="D4" s="268"/>
      <c r="E4" s="268"/>
      <c r="F4" s="268"/>
      <c r="G4" s="268"/>
      <c r="H4" s="268"/>
      <c r="I4" s="268"/>
      <c r="J4" s="268"/>
      <c r="K4" s="268"/>
      <c r="L4" s="21"/>
      <c r="M4" s="21"/>
    </row>
    <row r="5" spans="1:14" ht="11.25">
      <c r="A5" s="5"/>
      <c r="B5" s="5"/>
      <c r="C5" s="5"/>
      <c r="D5" s="5"/>
      <c r="E5" s="6"/>
      <c r="F5" s="6"/>
      <c r="G5" s="6"/>
      <c r="H5" s="6"/>
      <c r="I5" s="5"/>
      <c r="J5" s="5"/>
      <c r="K5" s="5"/>
      <c r="L5" s="5"/>
      <c r="M5" s="5"/>
      <c r="N5" s="7"/>
    </row>
    <row r="6" ht="1.5" customHeight="1"/>
    <row r="7" spans="1:14" ht="22.5" customHeight="1">
      <c r="A7" s="310" t="s">
        <v>112</v>
      </c>
      <c r="B7" s="269"/>
      <c r="C7" s="269"/>
      <c r="D7" s="269"/>
      <c r="E7" s="25" t="s">
        <v>4</v>
      </c>
      <c r="F7" s="25"/>
      <c r="G7" s="12" t="s">
        <v>6</v>
      </c>
      <c r="H7" s="12" t="s">
        <v>21</v>
      </c>
      <c r="I7" s="12" t="s">
        <v>20</v>
      </c>
      <c r="J7" s="10" t="s">
        <v>470</v>
      </c>
      <c r="K7" s="10" t="s">
        <v>32</v>
      </c>
      <c r="L7" s="10" t="s">
        <v>544</v>
      </c>
      <c r="M7" s="38" t="s">
        <v>15</v>
      </c>
      <c r="N7" s="10" t="s">
        <v>473</v>
      </c>
    </row>
    <row r="8" spans="1:14" ht="1.5" customHeight="1">
      <c r="A8" s="7"/>
      <c r="B8" s="7"/>
      <c r="C8" s="7"/>
      <c r="D8" s="7"/>
      <c r="E8" s="15"/>
      <c r="F8" s="15"/>
      <c r="G8" s="15"/>
      <c r="H8" s="15"/>
      <c r="I8" s="7"/>
      <c r="J8" s="7"/>
      <c r="K8" s="15"/>
      <c r="L8" s="15"/>
      <c r="M8" s="15"/>
      <c r="N8" s="15"/>
    </row>
    <row r="9" spans="1:14" ht="23.25" customHeight="1">
      <c r="A9" s="258" t="s">
        <v>13</v>
      </c>
      <c r="B9" s="259"/>
      <c r="C9" s="259"/>
      <c r="D9" s="259"/>
      <c r="E9" s="162">
        <f>SUM(G9:N9)</f>
        <v>2374038</v>
      </c>
      <c r="F9" s="188" t="s">
        <v>10</v>
      </c>
      <c r="G9" s="164">
        <f>(G10+G11+G12+G13)</f>
        <v>1169743</v>
      </c>
      <c r="H9" s="164">
        <f>SUM(H10:H13)</f>
        <v>444037</v>
      </c>
      <c r="I9" s="164">
        <f>SUM(I10:I13)</f>
        <v>24780</v>
      </c>
      <c r="J9" s="162">
        <f>(J10+J11+J12+J13)</f>
        <v>23604</v>
      </c>
      <c r="K9" s="164">
        <f>(K10+K11+K12+K13)</f>
        <v>10429</v>
      </c>
      <c r="L9" s="189">
        <f>L14+L19+L24+L29+L34</f>
        <v>696169</v>
      </c>
      <c r="M9" s="154"/>
      <c r="N9" s="154">
        <f>N14+N19+N24+N29+N34</f>
        <v>5276</v>
      </c>
    </row>
    <row r="10" spans="1:14" ht="23.25" customHeight="1">
      <c r="A10" s="303" t="s">
        <v>44</v>
      </c>
      <c r="B10" s="304"/>
      <c r="C10" s="304"/>
      <c r="D10" s="304"/>
      <c r="E10" s="162">
        <f>SUM(G10:N10)</f>
        <v>1541089</v>
      </c>
      <c r="F10" s="162"/>
      <c r="G10" s="161">
        <f>(G15+G20+G25+G30+G35)</f>
        <v>717358</v>
      </c>
      <c r="H10" s="163">
        <f>H15+H20+H25+H30+H35</f>
        <v>316234</v>
      </c>
      <c r="I10" s="161">
        <f aca="true" t="shared" si="0" ref="I10:J13">SUM(I20)</f>
        <v>5079</v>
      </c>
      <c r="J10" s="161">
        <f t="shared" si="0"/>
        <v>12468</v>
      </c>
      <c r="K10" s="161">
        <f>(K15+K20+K25+K30+K35)</f>
        <v>10429</v>
      </c>
      <c r="L10" s="190">
        <f>L15+L20+L25+L30+L35</f>
        <v>477443</v>
      </c>
      <c r="M10" s="155"/>
      <c r="N10" s="155">
        <f>N15+N20+N25+N30+N35</f>
        <v>2078</v>
      </c>
    </row>
    <row r="11" spans="1:14" ht="17.25" customHeight="1">
      <c r="A11" s="306" t="s">
        <v>111</v>
      </c>
      <c r="B11" s="304"/>
      <c r="C11" s="304"/>
      <c r="D11" s="304"/>
      <c r="E11" s="162">
        <f aca="true" t="shared" si="1" ref="E11:E38">SUM(G11:N11)</f>
        <v>415658</v>
      </c>
      <c r="F11" s="162"/>
      <c r="G11" s="161">
        <f>(G16+G21+G31+G36)</f>
        <v>194516</v>
      </c>
      <c r="H11" s="163">
        <f>H16+H21+H26+H31+H36</f>
        <v>96854</v>
      </c>
      <c r="I11" s="161">
        <f t="shared" si="0"/>
        <v>13656</v>
      </c>
      <c r="J11" s="161">
        <f t="shared" si="0"/>
        <v>6760</v>
      </c>
      <c r="K11" s="161">
        <f>(K16+K21+K31+K36)</f>
        <v>0</v>
      </c>
      <c r="L11" s="190">
        <f>L16+L21+L26+L31+L36</f>
        <v>100674</v>
      </c>
      <c r="M11" s="155"/>
      <c r="N11" s="155">
        <f>N16+N21+N26+N31+N36</f>
        <v>3198</v>
      </c>
    </row>
    <row r="12" spans="1:14" ht="17.25" customHeight="1">
      <c r="A12" s="303" t="s">
        <v>110</v>
      </c>
      <c r="B12" s="304"/>
      <c r="C12" s="304"/>
      <c r="D12" s="304"/>
      <c r="E12" s="162">
        <f t="shared" si="1"/>
        <v>295994</v>
      </c>
      <c r="F12" s="162"/>
      <c r="G12" s="161">
        <f>(G17+G22+G27+G32+G37)</f>
        <v>196721</v>
      </c>
      <c r="H12" s="163">
        <f>H17+H22+H27+H32+H37</f>
        <v>12422</v>
      </c>
      <c r="I12" s="161">
        <f t="shared" si="0"/>
        <v>871</v>
      </c>
      <c r="J12" s="161">
        <f t="shared" si="0"/>
        <v>1902</v>
      </c>
      <c r="K12" s="161">
        <f>(K17+K22+K27+K32+K37)</f>
        <v>0</v>
      </c>
      <c r="L12" s="190">
        <f>L17+L22+L27+L32+L37</f>
        <v>84078</v>
      </c>
      <c r="M12" s="155"/>
      <c r="N12" s="155">
        <f>N17+N22+N27+N32+N37</f>
        <v>0</v>
      </c>
    </row>
    <row r="13" spans="1:14" ht="17.25" customHeight="1">
      <c r="A13" s="303" t="s">
        <v>109</v>
      </c>
      <c r="B13" s="304"/>
      <c r="C13" s="304"/>
      <c r="D13" s="304"/>
      <c r="E13" s="162">
        <f t="shared" si="1"/>
        <v>121297</v>
      </c>
      <c r="F13" s="162"/>
      <c r="G13" s="161">
        <f>(G18+G23+G28+G33+G38)</f>
        <v>61148</v>
      </c>
      <c r="H13" s="163">
        <f>H18+H23+H28+H33+H38</f>
        <v>18527</v>
      </c>
      <c r="I13" s="161">
        <f t="shared" si="0"/>
        <v>5174</v>
      </c>
      <c r="J13" s="161">
        <f t="shared" si="0"/>
        <v>2474</v>
      </c>
      <c r="K13" s="161">
        <f>(K18+K23+K28+K33+K38)</f>
        <v>0</v>
      </c>
      <c r="L13" s="190">
        <f>L18+L23+L28+L33+L38</f>
        <v>33974</v>
      </c>
      <c r="M13" s="155"/>
      <c r="N13" s="155">
        <f>N18+N23+N28+N33+N38</f>
        <v>0</v>
      </c>
    </row>
    <row r="14" spans="1:14" ht="23.25" customHeight="1">
      <c r="A14" s="313" t="s">
        <v>443</v>
      </c>
      <c r="B14" s="313"/>
      <c r="C14" s="313"/>
      <c r="D14" s="313"/>
      <c r="E14" s="162">
        <f t="shared" si="1"/>
        <v>302178</v>
      </c>
      <c r="F14" s="162"/>
      <c r="G14" s="161">
        <v>125291</v>
      </c>
      <c r="H14" s="163">
        <f>SUM(H15:H18)</f>
        <v>63346</v>
      </c>
      <c r="I14" s="161">
        <v>0</v>
      </c>
      <c r="J14" s="191" t="s">
        <v>460</v>
      </c>
      <c r="K14" s="161">
        <v>1217</v>
      </c>
      <c r="L14" s="190">
        <f>SUM(L15:L18)</f>
        <v>112324</v>
      </c>
      <c r="M14" s="160"/>
      <c r="N14" s="160">
        <v>0</v>
      </c>
    </row>
    <row r="15" spans="1:14" ht="23.25" customHeight="1">
      <c r="A15" s="303" t="s">
        <v>44</v>
      </c>
      <c r="B15" s="304"/>
      <c r="C15" s="304"/>
      <c r="D15" s="304"/>
      <c r="E15" s="162">
        <f t="shared" si="1"/>
        <v>195325</v>
      </c>
      <c r="F15" s="162"/>
      <c r="G15" s="161">
        <v>69925</v>
      </c>
      <c r="H15" s="163">
        <v>48628</v>
      </c>
      <c r="I15" s="161">
        <v>0</v>
      </c>
      <c r="J15" s="191" t="s">
        <v>460</v>
      </c>
      <c r="K15" s="161">
        <v>1217</v>
      </c>
      <c r="L15" s="192">
        <v>75555</v>
      </c>
      <c r="M15" s="160"/>
      <c r="N15" s="160">
        <v>0</v>
      </c>
    </row>
    <row r="16" spans="1:14" ht="17.25" customHeight="1">
      <c r="A16" s="306" t="s">
        <v>111</v>
      </c>
      <c r="B16" s="304"/>
      <c r="C16" s="304"/>
      <c r="D16" s="304"/>
      <c r="E16" s="162">
        <f t="shared" si="1"/>
        <v>35337</v>
      </c>
      <c r="F16" s="162"/>
      <c r="G16" s="161">
        <v>15703</v>
      </c>
      <c r="H16" s="163">
        <v>10389</v>
      </c>
      <c r="I16" s="161">
        <v>0</v>
      </c>
      <c r="J16" s="191" t="s">
        <v>460</v>
      </c>
      <c r="K16" s="161">
        <v>0</v>
      </c>
      <c r="L16" s="193">
        <v>9245</v>
      </c>
      <c r="M16" s="160"/>
      <c r="N16" s="160">
        <v>0</v>
      </c>
    </row>
    <row r="17" spans="1:14" ht="17.25" customHeight="1">
      <c r="A17" s="303" t="s">
        <v>110</v>
      </c>
      <c r="B17" s="304"/>
      <c r="C17" s="304"/>
      <c r="D17" s="304"/>
      <c r="E17" s="162">
        <f t="shared" si="1"/>
        <v>53388</v>
      </c>
      <c r="F17" s="162"/>
      <c r="G17" s="161">
        <v>30227</v>
      </c>
      <c r="H17" s="163">
        <v>1174</v>
      </c>
      <c r="I17" s="161">
        <v>0</v>
      </c>
      <c r="J17" s="191" t="s">
        <v>460</v>
      </c>
      <c r="K17" s="161">
        <v>0</v>
      </c>
      <c r="L17" s="190">
        <v>21987</v>
      </c>
      <c r="M17" s="160"/>
      <c r="N17" s="160">
        <v>0</v>
      </c>
    </row>
    <row r="18" spans="1:14" ht="17.25" customHeight="1">
      <c r="A18" s="303" t="s">
        <v>109</v>
      </c>
      <c r="B18" s="304"/>
      <c r="C18" s="304"/>
      <c r="D18" s="304"/>
      <c r="E18" s="162">
        <f t="shared" si="1"/>
        <v>18128</v>
      </c>
      <c r="F18" s="162"/>
      <c r="G18" s="161">
        <v>9436</v>
      </c>
      <c r="H18" s="163">
        <v>3155</v>
      </c>
      <c r="I18" s="161">
        <v>0</v>
      </c>
      <c r="J18" s="191" t="s">
        <v>460</v>
      </c>
      <c r="K18" s="161">
        <v>0</v>
      </c>
      <c r="L18" s="192">
        <v>5537</v>
      </c>
      <c r="M18" s="160"/>
      <c r="N18" s="160">
        <v>0</v>
      </c>
    </row>
    <row r="19" spans="1:14" ht="23.25" customHeight="1">
      <c r="A19" s="257" t="s">
        <v>444</v>
      </c>
      <c r="B19" s="257"/>
      <c r="C19" s="257"/>
      <c r="D19" s="257"/>
      <c r="E19" s="162">
        <f t="shared" si="1"/>
        <v>1046213</v>
      </c>
      <c r="F19" s="162"/>
      <c r="G19" s="161">
        <v>449928</v>
      </c>
      <c r="H19" s="163">
        <f>SUM(H20:H23)</f>
        <v>261572</v>
      </c>
      <c r="I19" s="161">
        <f>SUM(I20:I23)</f>
        <v>24780</v>
      </c>
      <c r="J19" s="161">
        <f>(J20+J21+J22+J23)</f>
        <v>23604</v>
      </c>
      <c r="K19" s="161">
        <v>1975</v>
      </c>
      <c r="L19" s="190">
        <f>SUM(L20:L23)</f>
        <v>279078</v>
      </c>
      <c r="M19" s="160"/>
      <c r="N19" s="160">
        <v>5276</v>
      </c>
    </row>
    <row r="20" spans="1:14" ht="23.25" customHeight="1">
      <c r="A20" s="303" t="s">
        <v>44</v>
      </c>
      <c r="B20" s="304"/>
      <c r="C20" s="304"/>
      <c r="D20" s="304"/>
      <c r="E20" s="162">
        <f t="shared" si="1"/>
        <v>636579</v>
      </c>
      <c r="F20" s="162"/>
      <c r="G20" s="161">
        <v>272258</v>
      </c>
      <c r="H20" s="163">
        <v>168219</v>
      </c>
      <c r="I20" s="161">
        <v>5079</v>
      </c>
      <c r="J20" s="161">
        <v>12468</v>
      </c>
      <c r="K20" s="161">
        <v>1975</v>
      </c>
      <c r="L20" s="192">
        <v>174502</v>
      </c>
      <c r="M20" s="160"/>
      <c r="N20" s="160">
        <v>2078</v>
      </c>
    </row>
    <row r="21" spans="1:14" ht="17.25" customHeight="1">
      <c r="A21" s="306" t="s">
        <v>111</v>
      </c>
      <c r="B21" s="304"/>
      <c r="C21" s="304"/>
      <c r="D21" s="304"/>
      <c r="E21" s="162">
        <f t="shared" si="1"/>
        <v>271146</v>
      </c>
      <c r="F21" s="162"/>
      <c r="G21" s="161">
        <v>102270</v>
      </c>
      <c r="H21" s="163">
        <v>74251</v>
      </c>
      <c r="I21" s="161">
        <v>13656</v>
      </c>
      <c r="J21" s="161">
        <v>6760</v>
      </c>
      <c r="K21" s="161">
        <v>0</v>
      </c>
      <c r="L21" s="193">
        <v>71011</v>
      </c>
      <c r="M21" s="160"/>
      <c r="N21" s="160">
        <v>3198</v>
      </c>
    </row>
    <row r="22" spans="1:14" ht="17.25" customHeight="1">
      <c r="A22" s="303" t="s">
        <v>110</v>
      </c>
      <c r="B22" s="304"/>
      <c r="C22" s="304"/>
      <c r="D22" s="304"/>
      <c r="E22" s="162">
        <f t="shared" si="1"/>
        <v>86064</v>
      </c>
      <c r="F22" s="162"/>
      <c r="G22" s="161">
        <v>57255</v>
      </c>
      <c r="H22" s="163">
        <v>8265</v>
      </c>
      <c r="I22" s="161">
        <v>871</v>
      </c>
      <c r="J22" s="161">
        <v>1902</v>
      </c>
      <c r="K22" s="161">
        <v>0</v>
      </c>
      <c r="L22" s="190">
        <v>17771</v>
      </c>
      <c r="M22" s="160"/>
      <c r="N22" s="160">
        <v>0</v>
      </c>
    </row>
    <row r="23" spans="1:14" ht="17.25" customHeight="1">
      <c r="A23" s="303" t="s">
        <v>109</v>
      </c>
      <c r="B23" s="304"/>
      <c r="C23" s="304"/>
      <c r="D23" s="304"/>
      <c r="E23" s="162">
        <f t="shared" si="1"/>
        <v>52424</v>
      </c>
      <c r="F23" s="162"/>
      <c r="G23" s="161">
        <v>18145</v>
      </c>
      <c r="H23" s="163">
        <v>10837</v>
      </c>
      <c r="I23" s="161">
        <v>5174</v>
      </c>
      <c r="J23" s="161">
        <v>2474</v>
      </c>
      <c r="K23" s="161">
        <v>0</v>
      </c>
      <c r="L23" s="192">
        <v>15794</v>
      </c>
      <c r="M23" s="160"/>
      <c r="N23" s="160">
        <v>0</v>
      </c>
    </row>
    <row r="24" spans="1:14" ht="23.25" customHeight="1">
      <c r="A24" s="307" t="s">
        <v>445</v>
      </c>
      <c r="B24" s="308"/>
      <c r="C24" s="308"/>
      <c r="D24" s="308"/>
      <c r="E24" s="162">
        <f t="shared" si="1"/>
        <v>64767</v>
      </c>
      <c r="F24" s="162"/>
      <c r="G24" s="161">
        <v>17628</v>
      </c>
      <c r="H24" s="163">
        <f>SUM(H25:H28)</f>
        <v>15337</v>
      </c>
      <c r="I24" s="161">
        <v>0</v>
      </c>
      <c r="J24" s="161">
        <v>0</v>
      </c>
      <c r="K24" s="194">
        <v>2124</v>
      </c>
      <c r="L24" s="190">
        <f>SUM(L25:L28)</f>
        <v>29678</v>
      </c>
      <c r="M24" s="160"/>
      <c r="N24" s="160">
        <v>0</v>
      </c>
    </row>
    <row r="25" spans="1:14" ht="23.25" customHeight="1">
      <c r="A25" s="303" t="s">
        <v>44</v>
      </c>
      <c r="B25" s="304"/>
      <c r="C25" s="304"/>
      <c r="D25" s="304"/>
      <c r="E25" s="162">
        <f t="shared" si="1"/>
        <v>49317</v>
      </c>
      <c r="F25" s="162"/>
      <c r="G25" s="161">
        <v>11116</v>
      </c>
      <c r="H25" s="163">
        <v>15033</v>
      </c>
      <c r="I25" s="161">
        <v>0</v>
      </c>
      <c r="J25" s="161">
        <v>0</v>
      </c>
      <c r="K25" s="195">
        <v>2124</v>
      </c>
      <c r="L25" s="193">
        <v>21044</v>
      </c>
      <c r="M25" s="160"/>
      <c r="N25" s="160">
        <v>0</v>
      </c>
    </row>
    <row r="26" spans="1:14" ht="17.25" customHeight="1">
      <c r="A26" s="306" t="s">
        <v>111</v>
      </c>
      <c r="B26" s="304"/>
      <c r="C26" s="304"/>
      <c r="D26" s="304"/>
      <c r="E26" s="162">
        <f t="shared" si="1"/>
        <v>3132</v>
      </c>
      <c r="F26" s="162"/>
      <c r="G26" s="161">
        <v>0</v>
      </c>
      <c r="H26" s="163">
        <v>0</v>
      </c>
      <c r="I26" s="161">
        <v>0</v>
      </c>
      <c r="J26" s="161">
        <v>0</v>
      </c>
      <c r="K26" s="195">
        <v>0</v>
      </c>
      <c r="L26" s="193">
        <v>3132</v>
      </c>
      <c r="M26" s="160"/>
      <c r="N26" s="160">
        <v>0</v>
      </c>
    </row>
    <row r="27" spans="1:14" ht="17.25" customHeight="1">
      <c r="A27" s="303" t="s">
        <v>110</v>
      </c>
      <c r="B27" s="304"/>
      <c r="C27" s="304"/>
      <c r="D27" s="304"/>
      <c r="E27" s="162">
        <f t="shared" si="1"/>
        <v>9802</v>
      </c>
      <c r="F27" s="162"/>
      <c r="G27" s="161">
        <v>5340</v>
      </c>
      <c r="H27" s="163">
        <v>0</v>
      </c>
      <c r="I27" s="161">
        <v>0</v>
      </c>
      <c r="J27" s="161">
        <v>0</v>
      </c>
      <c r="K27" s="161">
        <v>0</v>
      </c>
      <c r="L27" s="190">
        <v>4462</v>
      </c>
      <c r="M27" s="160"/>
      <c r="N27" s="160">
        <v>0</v>
      </c>
    </row>
    <row r="28" spans="1:14" ht="17.25" customHeight="1">
      <c r="A28" s="303" t="s">
        <v>109</v>
      </c>
      <c r="B28" s="304"/>
      <c r="C28" s="304"/>
      <c r="D28" s="304"/>
      <c r="E28" s="162">
        <f t="shared" si="1"/>
        <v>2516</v>
      </c>
      <c r="F28" s="162"/>
      <c r="G28" s="161">
        <v>1172</v>
      </c>
      <c r="H28" s="163">
        <v>304</v>
      </c>
      <c r="I28" s="161">
        <v>0</v>
      </c>
      <c r="J28" s="161">
        <v>0</v>
      </c>
      <c r="K28" s="161">
        <v>0</v>
      </c>
      <c r="L28" s="193">
        <v>1040</v>
      </c>
      <c r="M28" s="160"/>
      <c r="N28" s="160">
        <v>0</v>
      </c>
    </row>
    <row r="29" spans="1:14" ht="23.25" customHeight="1">
      <c r="A29" s="307" t="s">
        <v>446</v>
      </c>
      <c r="B29" s="308"/>
      <c r="C29" s="308"/>
      <c r="D29" s="308"/>
      <c r="E29" s="162">
        <f t="shared" si="1"/>
        <v>722063</v>
      </c>
      <c r="F29" s="162"/>
      <c r="G29" s="161">
        <v>449746</v>
      </c>
      <c r="H29" s="163">
        <f>SUM(H30:H33)</f>
        <v>52939</v>
      </c>
      <c r="I29" s="161">
        <v>0</v>
      </c>
      <c r="J29" s="161">
        <v>0</v>
      </c>
      <c r="K29" s="188">
        <v>3926</v>
      </c>
      <c r="L29" s="190">
        <f>SUM(L30:L33)</f>
        <v>215452</v>
      </c>
      <c r="M29" s="160"/>
      <c r="N29" s="160">
        <v>0</v>
      </c>
    </row>
    <row r="30" spans="1:14" ht="23.25" customHeight="1">
      <c r="A30" s="303" t="s">
        <v>44</v>
      </c>
      <c r="B30" s="304"/>
      <c r="C30" s="304"/>
      <c r="D30" s="304"/>
      <c r="E30" s="162">
        <f t="shared" si="1"/>
        <v>484808</v>
      </c>
      <c r="F30" s="162"/>
      <c r="G30" s="161">
        <v>284203</v>
      </c>
      <c r="H30" s="163">
        <v>38893</v>
      </c>
      <c r="I30" s="161">
        <v>0</v>
      </c>
      <c r="J30" s="161">
        <v>0</v>
      </c>
      <c r="K30" s="161">
        <v>3926</v>
      </c>
      <c r="L30" s="193">
        <v>157786</v>
      </c>
      <c r="M30" s="160"/>
      <c r="N30" s="160">
        <v>0</v>
      </c>
    </row>
    <row r="31" spans="1:14" ht="17.25" customHeight="1">
      <c r="A31" s="306" t="s">
        <v>111</v>
      </c>
      <c r="B31" s="304"/>
      <c r="C31" s="304"/>
      <c r="D31" s="304"/>
      <c r="E31" s="162">
        <f t="shared" si="1"/>
        <v>86635</v>
      </c>
      <c r="F31" s="162"/>
      <c r="G31" s="161">
        <v>61542</v>
      </c>
      <c r="H31" s="163">
        <v>9558</v>
      </c>
      <c r="I31" s="161">
        <v>0</v>
      </c>
      <c r="J31" s="161">
        <v>0</v>
      </c>
      <c r="K31" s="161">
        <v>0</v>
      </c>
      <c r="L31" s="193">
        <v>15535</v>
      </c>
      <c r="M31" s="160"/>
      <c r="N31" s="160">
        <v>0</v>
      </c>
    </row>
    <row r="32" spans="1:14" ht="17.25" customHeight="1">
      <c r="A32" s="303" t="s">
        <v>110</v>
      </c>
      <c r="B32" s="304"/>
      <c r="C32" s="304"/>
      <c r="D32" s="304"/>
      <c r="E32" s="162">
        <f t="shared" si="1"/>
        <v>122855</v>
      </c>
      <c r="F32" s="162"/>
      <c r="G32" s="161">
        <v>86649</v>
      </c>
      <c r="H32" s="163">
        <v>2147</v>
      </c>
      <c r="I32" s="161">
        <v>0</v>
      </c>
      <c r="J32" s="161">
        <v>0</v>
      </c>
      <c r="K32" s="161">
        <v>0</v>
      </c>
      <c r="L32" s="190">
        <v>34059</v>
      </c>
      <c r="M32" s="160"/>
      <c r="N32" s="160">
        <v>0</v>
      </c>
    </row>
    <row r="33" spans="1:14" ht="17.25" customHeight="1">
      <c r="A33" s="303" t="s">
        <v>109</v>
      </c>
      <c r="B33" s="304"/>
      <c r="C33" s="304"/>
      <c r="D33" s="304"/>
      <c r="E33" s="162">
        <f t="shared" si="1"/>
        <v>27765</v>
      </c>
      <c r="F33" s="162"/>
      <c r="G33" s="161">
        <v>17352</v>
      </c>
      <c r="H33" s="163">
        <v>2341</v>
      </c>
      <c r="I33" s="161">
        <v>0</v>
      </c>
      <c r="J33" s="161">
        <v>0</v>
      </c>
      <c r="K33" s="161">
        <v>0</v>
      </c>
      <c r="L33" s="193">
        <v>8072</v>
      </c>
      <c r="M33" s="160"/>
      <c r="N33" s="160">
        <v>0</v>
      </c>
    </row>
    <row r="34" spans="1:14" ht="23.25" customHeight="1">
      <c r="A34" s="307" t="s">
        <v>447</v>
      </c>
      <c r="B34" s="308"/>
      <c r="C34" s="308"/>
      <c r="D34" s="308"/>
      <c r="E34" s="162">
        <f t="shared" si="1"/>
        <v>238817</v>
      </c>
      <c r="F34" s="162"/>
      <c r="G34" s="161">
        <v>127150</v>
      </c>
      <c r="H34" s="163">
        <f>SUM(H35:H38)</f>
        <v>50843</v>
      </c>
      <c r="I34" s="161">
        <v>0</v>
      </c>
      <c r="J34" s="191" t="s">
        <v>460</v>
      </c>
      <c r="K34" s="188">
        <v>1187</v>
      </c>
      <c r="L34" s="190">
        <f>SUM(L35:L38)</f>
        <v>59637</v>
      </c>
      <c r="M34" s="160"/>
      <c r="N34" s="160">
        <v>0</v>
      </c>
    </row>
    <row r="35" spans="1:14" ht="23.25" customHeight="1">
      <c r="A35" s="303" t="s">
        <v>44</v>
      </c>
      <c r="B35" s="304"/>
      <c r="C35" s="304"/>
      <c r="D35" s="304"/>
      <c r="E35" s="162">
        <f t="shared" si="1"/>
        <v>175060</v>
      </c>
      <c r="F35" s="162"/>
      <c r="G35" s="161">
        <v>79856</v>
      </c>
      <c r="H35" s="163">
        <v>45461</v>
      </c>
      <c r="I35" s="161">
        <v>0</v>
      </c>
      <c r="J35" s="191" t="s">
        <v>460</v>
      </c>
      <c r="K35" s="161">
        <v>1187</v>
      </c>
      <c r="L35" s="193">
        <v>48556</v>
      </c>
      <c r="M35" s="160"/>
      <c r="N35" s="160">
        <v>0</v>
      </c>
    </row>
    <row r="36" spans="1:14" ht="17.25" customHeight="1">
      <c r="A36" s="306" t="s">
        <v>111</v>
      </c>
      <c r="B36" s="304"/>
      <c r="C36" s="304"/>
      <c r="D36" s="304"/>
      <c r="E36" s="162">
        <f t="shared" si="1"/>
        <v>19408</v>
      </c>
      <c r="F36" s="162"/>
      <c r="G36" s="161">
        <v>15001</v>
      </c>
      <c r="H36" s="163">
        <v>2656</v>
      </c>
      <c r="I36" s="161">
        <v>0</v>
      </c>
      <c r="J36" s="191" t="s">
        <v>460</v>
      </c>
      <c r="K36" s="161">
        <v>0</v>
      </c>
      <c r="L36" s="193">
        <v>1751</v>
      </c>
      <c r="M36" s="160"/>
      <c r="N36" s="160">
        <v>0</v>
      </c>
    </row>
    <row r="37" spans="1:14" ht="17.25" customHeight="1">
      <c r="A37" s="303" t="s">
        <v>110</v>
      </c>
      <c r="B37" s="304"/>
      <c r="C37" s="304"/>
      <c r="D37" s="304"/>
      <c r="E37" s="162">
        <f t="shared" si="1"/>
        <v>23885</v>
      </c>
      <c r="F37" s="162"/>
      <c r="G37" s="161">
        <v>17250</v>
      </c>
      <c r="H37" s="163">
        <v>836</v>
      </c>
      <c r="I37" s="161">
        <v>0</v>
      </c>
      <c r="J37" s="191" t="s">
        <v>460</v>
      </c>
      <c r="K37" s="161">
        <v>0</v>
      </c>
      <c r="L37" s="196">
        <v>5799</v>
      </c>
      <c r="M37" s="160"/>
      <c r="N37" s="160">
        <v>0</v>
      </c>
    </row>
    <row r="38" spans="1:14" ht="17.25" customHeight="1">
      <c r="A38" s="303" t="s">
        <v>109</v>
      </c>
      <c r="B38" s="304"/>
      <c r="C38" s="304"/>
      <c r="D38" s="304"/>
      <c r="E38" s="162">
        <f t="shared" si="1"/>
        <v>20464</v>
      </c>
      <c r="F38" s="162"/>
      <c r="G38" s="161">
        <v>15043</v>
      </c>
      <c r="H38" s="163">
        <v>1890</v>
      </c>
      <c r="I38" s="161">
        <v>0</v>
      </c>
      <c r="J38" s="191" t="s">
        <v>460</v>
      </c>
      <c r="K38" s="161">
        <v>0</v>
      </c>
      <c r="L38" s="193">
        <v>3531</v>
      </c>
      <c r="M38" s="160"/>
      <c r="N38" s="160">
        <v>0</v>
      </c>
    </row>
    <row r="39" spans="1:14" ht="17.25" customHeight="1">
      <c r="A39" s="255"/>
      <c r="B39" s="255"/>
      <c r="C39" s="255"/>
      <c r="D39" s="255"/>
      <c r="E39" s="15"/>
      <c r="F39" s="15"/>
      <c r="G39" s="15"/>
      <c r="H39" s="15"/>
      <c r="I39" s="17"/>
      <c r="J39" s="17"/>
      <c r="K39" s="17"/>
      <c r="L39" s="17"/>
      <c r="M39" s="17"/>
      <c r="N39" s="17"/>
    </row>
    <row r="40" spans="1:14" ht="11.25" customHeight="1">
      <c r="A40" s="16"/>
      <c r="B40" s="16"/>
      <c r="C40" s="16"/>
      <c r="D40" s="16"/>
      <c r="G40" s="16"/>
      <c r="H40" s="16"/>
      <c r="I40" s="16"/>
      <c r="J40" s="16"/>
      <c r="K40" s="16"/>
      <c r="L40" s="16"/>
      <c r="M40" s="16"/>
      <c r="N40" s="8"/>
    </row>
    <row r="41" spans="1:14" ht="11.25">
      <c r="A41" s="19" t="s">
        <v>14</v>
      </c>
      <c r="B41" s="16"/>
      <c r="C41" s="311" t="s">
        <v>108</v>
      </c>
      <c r="D41" s="311"/>
      <c r="E41" s="311"/>
      <c r="F41" s="311"/>
      <c r="G41" s="311"/>
      <c r="H41" s="311"/>
      <c r="I41" s="311"/>
      <c r="J41" s="311"/>
      <c r="K41" s="311"/>
      <c r="L41" s="311"/>
      <c r="M41" s="311"/>
      <c r="N41" s="311"/>
    </row>
    <row r="42" spans="1:14" ht="11.25">
      <c r="A42" s="16"/>
      <c r="B42" s="16"/>
      <c r="C42" s="311"/>
      <c r="D42" s="311"/>
      <c r="E42" s="311"/>
      <c r="F42" s="311"/>
      <c r="G42" s="311"/>
      <c r="H42" s="311"/>
      <c r="I42" s="311"/>
      <c r="J42" s="311"/>
      <c r="K42" s="311"/>
      <c r="L42" s="311"/>
      <c r="M42" s="311"/>
      <c r="N42" s="311"/>
    </row>
    <row r="43" spans="1:14" ht="11.25" customHeight="1">
      <c r="A43" s="16"/>
      <c r="B43" s="16"/>
      <c r="C43" s="322" t="s">
        <v>534</v>
      </c>
      <c r="D43" s="260"/>
      <c r="E43" s="260"/>
      <c r="F43" s="260"/>
      <c r="G43" s="260"/>
      <c r="H43" s="260"/>
      <c r="I43" s="260"/>
      <c r="J43" s="260"/>
      <c r="K43" s="260"/>
      <c r="L43" s="260"/>
      <c r="M43" s="260"/>
      <c r="N43" s="260"/>
    </row>
    <row r="44" spans="1:14" ht="11.25">
      <c r="A44" s="16"/>
      <c r="B44" s="16"/>
      <c r="C44" s="260"/>
      <c r="D44" s="260"/>
      <c r="E44" s="260"/>
      <c r="F44" s="260"/>
      <c r="G44" s="260"/>
      <c r="H44" s="260"/>
      <c r="I44" s="260"/>
      <c r="J44" s="260"/>
      <c r="K44" s="260"/>
      <c r="L44" s="260"/>
      <c r="M44" s="260"/>
      <c r="N44" s="260"/>
    </row>
    <row r="45" spans="1:14" ht="11.25">
      <c r="A45" s="16"/>
      <c r="B45" s="16"/>
      <c r="C45" s="260"/>
      <c r="D45" s="260"/>
      <c r="E45" s="260"/>
      <c r="F45" s="260"/>
      <c r="G45" s="260"/>
      <c r="H45" s="260"/>
      <c r="I45" s="260"/>
      <c r="J45" s="260"/>
      <c r="K45" s="260"/>
      <c r="L45" s="260"/>
      <c r="M45" s="260"/>
      <c r="N45" s="260"/>
    </row>
    <row r="46" spans="1:14" ht="11.25">
      <c r="A46" s="16"/>
      <c r="B46" s="16"/>
      <c r="C46" s="260"/>
      <c r="D46" s="260"/>
      <c r="E46" s="260"/>
      <c r="F46" s="260"/>
      <c r="G46" s="260"/>
      <c r="H46" s="260"/>
      <c r="I46" s="260"/>
      <c r="J46" s="260"/>
      <c r="K46" s="260"/>
      <c r="L46" s="260"/>
      <c r="M46" s="260"/>
      <c r="N46" s="260"/>
    </row>
    <row r="47" spans="1:14" ht="11.25">
      <c r="A47" s="16"/>
      <c r="B47" s="16"/>
      <c r="C47" s="260"/>
      <c r="D47" s="260"/>
      <c r="E47" s="260"/>
      <c r="F47" s="260"/>
      <c r="G47" s="260"/>
      <c r="H47" s="260"/>
      <c r="I47" s="260"/>
      <c r="J47" s="260"/>
      <c r="K47" s="260"/>
      <c r="L47" s="260"/>
      <c r="M47" s="260"/>
      <c r="N47" s="260"/>
    </row>
    <row r="48" spans="1:14" ht="11.25">
      <c r="A48" s="16" t="s">
        <v>15</v>
      </c>
      <c r="B48" s="271" t="s">
        <v>545</v>
      </c>
      <c r="C48" s="271"/>
      <c r="D48" s="271"/>
      <c r="E48" s="271"/>
      <c r="F48" s="271"/>
      <c r="G48" s="271"/>
      <c r="H48" s="271"/>
      <c r="I48" s="271"/>
      <c r="J48" s="271"/>
      <c r="K48" s="271"/>
      <c r="L48" s="271"/>
      <c r="M48" s="271"/>
      <c r="N48" s="271"/>
    </row>
    <row r="49" spans="1:14" ht="11.25">
      <c r="A49" s="16" t="s">
        <v>10</v>
      </c>
      <c r="B49" s="44" t="s">
        <v>472</v>
      </c>
      <c r="C49" s="44"/>
      <c r="D49" s="44"/>
      <c r="E49" s="44"/>
      <c r="F49" s="44"/>
      <c r="G49" s="44"/>
      <c r="H49" s="44"/>
      <c r="I49" s="44"/>
      <c r="J49" s="44"/>
      <c r="K49" s="44"/>
      <c r="L49" s="44"/>
      <c r="M49" s="44"/>
      <c r="N49" s="44"/>
    </row>
    <row r="50" spans="1:15" ht="11.25">
      <c r="A50" s="19" t="s">
        <v>17</v>
      </c>
      <c r="B50" s="44"/>
      <c r="C50" s="44"/>
      <c r="D50" s="16" t="s">
        <v>535</v>
      </c>
      <c r="E50" s="16"/>
      <c r="F50" s="16"/>
      <c r="G50" s="16"/>
      <c r="H50" s="16"/>
      <c r="I50" s="29"/>
      <c r="J50" s="29"/>
      <c r="K50" s="29"/>
      <c r="L50" s="29"/>
      <c r="M50" s="29"/>
      <c r="N50" s="67"/>
      <c r="O50" s="67"/>
    </row>
    <row r="51" spans="1:15" ht="11.25">
      <c r="A51" s="16"/>
      <c r="B51" s="44"/>
      <c r="C51" s="44"/>
      <c r="D51" s="16" t="s">
        <v>536</v>
      </c>
      <c r="E51" s="16"/>
      <c r="F51" s="16"/>
      <c r="G51" s="16"/>
      <c r="H51" s="16"/>
      <c r="I51" s="29"/>
      <c r="J51" s="29"/>
      <c r="K51" s="29"/>
      <c r="L51" s="29"/>
      <c r="M51" s="29"/>
      <c r="N51" s="67"/>
      <c r="O51" s="67"/>
    </row>
    <row r="52" spans="1:15" ht="11.25">
      <c r="A52" s="16"/>
      <c r="B52" s="44"/>
      <c r="C52" s="44"/>
      <c r="D52" s="16" t="s">
        <v>537</v>
      </c>
      <c r="E52" s="16"/>
      <c r="F52" s="16"/>
      <c r="G52" s="16"/>
      <c r="H52" s="16"/>
      <c r="I52" s="29"/>
      <c r="J52" s="29"/>
      <c r="K52" s="29"/>
      <c r="L52" s="29"/>
      <c r="M52" s="29"/>
      <c r="N52" s="67"/>
      <c r="O52" s="67"/>
    </row>
    <row r="53" spans="1:15" ht="11.25">
      <c r="A53" s="16"/>
      <c r="B53" s="44"/>
      <c r="C53" s="44"/>
      <c r="D53" s="16" t="s">
        <v>538</v>
      </c>
      <c r="E53" s="16"/>
      <c r="F53" s="16"/>
      <c r="G53" s="16"/>
      <c r="H53" s="16"/>
      <c r="I53" s="29"/>
      <c r="J53" s="29"/>
      <c r="K53" s="29"/>
      <c r="L53" s="29"/>
      <c r="M53" s="29"/>
      <c r="N53" s="67"/>
      <c r="O53" s="67"/>
    </row>
    <row r="54" spans="1:15" ht="11.25">
      <c r="A54" s="16"/>
      <c r="B54" s="44"/>
      <c r="C54" s="44"/>
      <c r="D54" s="16" t="s">
        <v>539</v>
      </c>
      <c r="E54" s="16"/>
      <c r="F54" s="16"/>
      <c r="G54" s="16"/>
      <c r="H54" s="16"/>
      <c r="I54" s="29"/>
      <c r="J54" s="29"/>
      <c r="K54" s="29"/>
      <c r="L54" s="29"/>
      <c r="M54" s="29"/>
      <c r="N54" s="67"/>
      <c r="O54" s="67"/>
    </row>
    <row r="55" spans="1:15" ht="11.25">
      <c r="A55" s="16"/>
      <c r="B55" s="44"/>
      <c r="C55" s="44"/>
      <c r="D55" s="16" t="s">
        <v>467</v>
      </c>
      <c r="E55" s="16"/>
      <c r="F55" s="16"/>
      <c r="G55" s="16"/>
      <c r="H55" s="16"/>
      <c r="I55" s="29"/>
      <c r="J55" s="29"/>
      <c r="K55" s="29"/>
      <c r="L55" s="29"/>
      <c r="M55" s="29"/>
      <c r="N55" s="67"/>
      <c r="O55" s="67"/>
    </row>
    <row r="56" spans="1:15" ht="11.25" customHeight="1">
      <c r="A56" s="16"/>
      <c r="B56" s="44"/>
      <c r="C56" s="44"/>
      <c r="D56" s="261" t="s">
        <v>475</v>
      </c>
      <c r="E56" s="261"/>
      <c r="F56" s="261"/>
      <c r="G56" s="261"/>
      <c r="H56" s="261"/>
      <c r="I56" s="261"/>
      <c r="J56" s="261"/>
      <c r="K56" s="261"/>
      <c r="L56" s="261"/>
      <c r="M56" s="261"/>
      <c r="N56" s="261"/>
      <c r="O56" s="83"/>
    </row>
    <row r="57" spans="1:15" ht="11.25">
      <c r="A57" s="16"/>
      <c r="B57" s="44"/>
      <c r="C57" s="44"/>
      <c r="D57" s="261"/>
      <c r="E57" s="261"/>
      <c r="F57" s="261"/>
      <c r="G57" s="261"/>
      <c r="H57" s="261"/>
      <c r="I57" s="261"/>
      <c r="J57" s="261"/>
      <c r="K57" s="261"/>
      <c r="L57" s="261"/>
      <c r="M57" s="261"/>
      <c r="N57" s="261"/>
      <c r="O57" s="83"/>
    </row>
    <row r="58" ht="11.25" hidden="1">
      <c r="A58" s="16" t="s">
        <v>1</v>
      </c>
    </row>
    <row r="59" ht="11.25" hidden="1"/>
    <row r="60" ht="11.25" hidden="1"/>
    <row r="61" ht="11.25" hidden="1"/>
    <row r="62" ht="11.25" hidden="1"/>
    <row r="63" ht="11.25" hidden="1"/>
    <row r="64" ht="11.25" hidden="1"/>
    <row r="65" ht="11.25" hidden="1"/>
    <row r="66" ht="11.25" hidden="1"/>
    <row r="67" ht="11.25" hidden="1"/>
    <row r="68" ht="23.25" customHeight="1" hidden="1"/>
  </sheetData>
  <sheetProtection/>
  <mergeCells count="40">
    <mergeCell ref="D56:N57"/>
    <mergeCell ref="C43:N47"/>
    <mergeCell ref="B48:N48"/>
    <mergeCell ref="A28:D28"/>
    <mergeCell ref="A34:D34"/>
    <mergeCell ref="A35:D35"/>
    <mergeCell ref="A36:D36"/>
    <mergeCell ref="A37:D37"/>
    <mergeCell ref="A38:D38"/>
    <mergeCell ref="A39:D39"/>
    <mergeCell ref="A23:D23"/>
    <mergeCell ref="A17:D17"/>
    <mergeCell ref="A15:D15"/>
    <mergeCell ref="A16:D16"/>
    <mergeCell ref="C41:N42"/>
    <mergeCell ref="A29:D29"/>
    <mergeCell ref="A30:D30"/>
    <mergeCell ref="A31:D31"/>
    <mergeCell ref="A32:D32"/>
    <mergeCell ref="A33:D33"/>
    <mergeCell ref="A26:D26"/>
    <mergeCell ref="A2:K2"/>
    <mergeCell ref="A3:K3"/>
    <mergeCell ref="A4:K4"/>
    <mergeCell ref="A24:D24"/>
    <mergeCell ref="A7:D7"/>
    <mergeCell ref="A18:D18"/>
    <mergeCell ref="A25:D25"/>
    <mergeCell ref="A13:D13"/>
    <mergeCell ref="A14:D14"/>
    <mergeCell ref="A27:D27"/>
    <mergeCell ref="A19:D19"/>
    <mergeCell ref="A20:D20"/>
    <mergeCell ref="A21:D21"/>
    <mergeCell ref="A22:D22"/>
    <mergeCell ref="L2:N2"/>
    <mergeCell ref="A9:D9"/>
    <mergeCell ref="A10:D10"/>
    <mergeCell ref="A11:D11"/>
    <mergeCell ref="A12:D12"/>
  </mergeCells>
  <hyperlinks>
    <hyperlink ref="L2:N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rowBreaks count="1" manualBreakCount="1">
    <brk id="33" max="255" man="1"/>
  </rowBreaks>
  <ignoredErrors>
    <ignoredError sqref="I19" formulaRange="1"/>
  </ignoredErrors>
</worksheet>
</file>

<file path=xl/worksheets/sheet13.xml><?xml version="1.0" encoding="utf-8"?>
<worksheet xmlns="http://schemas.openxmlformats.org/spreadsheetml/2006/main" xmlns:r="http://schemas.openxmlformats.org/officeDocument/2006/relationships">
  <dimension ref="A2:O38"/>
  <sheetViews>
    <sheetView showGridLines="0" showRowColHeaders="0" zoomScalePageLayoutView="0" workbookViewId="0" topLeftCell="A1">
      <pane xSplit="4" ySplit="9" topLeftCell="E10"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7.83203125" style="0" customWidth="1"/>
    <col min="5" max="5" width="20.66015625" style="8" customWidth="1"/>
    <col min="6" max="7" width="8.83203125" style="0" customWidth="1"/>
    <col min="8" max="9" width="9.33203125" style="0" customWidth="1"/>
    <col min="10" max="10" width="13.16015625" style="0" customWidth="1"/>
    <col min="11" max="11" width="10.5" style="0" customWidth="1"/>
    <col min="12" max="12" width="2.66015625" style="0" customWidth="1"/>
    <col min="13" max="13" width="7.5" style="0" customWidth="1"/>
    <col min="14" max="16384" width="0" style="0" hidden="1" customWidth="1"/>
  </cols>
  <sheetData>
    <row r="1" ht="15.75" customHeight="1"/>
    <row r="2" spans="1:14" ht="12.75">
      <c r="A2" s="268" t="s">
        <v>482</v>
      </c>
      <c r="B2" s="276"/>
      <c r="C2" s="276"/>
      <c r="D2" s="276"/>
      <c r="E2" s="276"/>
      <c r="F2" s="276"/>
      <c r="G2" s="276"/>
      <c r="H2" s="276"/>
      <c r="I2" s="276"/>
      <c r="J2" s="276"/>
      <c r="K2" s="254" t="s">
        <v>126</v>
      </c>
      <c r="L2" s="254"/>
      <c r="M2" s="254"/>
      <c r="N2" t="s">
        <v>1</v>
      </c>
    </row>
    <row r="3" spans="1:12" ht="12.75">
      <c r="A3" s="268" t="s">
        <v>125</v>
      </c>
      <c r="B3" s="276"/>
      <c r="C3" s="276"/>
      <c r="D3" s="276"/>
      <c r="E3" s="276"/>
      <c r="F3" s="276"/>
      <c r="G3" s="276"/>
      <c r="H3" s="276"/>
      <c r="I3" s="276"/>
      <c r="J3" s="276"/>
      <c r="K3" s="21"/>
      <c r="L3" s="21"/>
    </row>
    <row r="4" spans="1:12" ht="12.75">
      <c r="A4" s="268" t="s">
        <v>124</v>
      </c>
      <c r="B4" s="276"/>
      <c r="C4" s="276"/>
      <c r="D4" s="276"/>
      <c r="E4" s="276"/>
      <c r="F4" s="276"/>
      <c r="G4" s="276"/>
      <c r="H4" s="276"/>
      <c r="I4" s="276"/>
      <c r="J4" s="276"/>
      <c r="K4" s="21"/>
      <c r="L4" s="21"/>
    </row>
    <row r="5" spans="1:12" ht="12.75">
      <c r="A5" s="268">
        <v>2015</v>
      </c>
      <c r="B5" s="276"/>
      <c r="C5" s="276"/>
      <c r="D5" s="276"/>
      <c r="E5" s="276"/>
      <c r="F5" s="276"/>
      <c r="G5" s="276"/>
      <c r="H5" s="276"/>
      <c r="I5" s="276"/>
      <c r="J5" s="276"/>
      <c r="K5" s="21"/>
      <c r="L5" s="21"/>
    </row>
    <row r="6" spans="1:13" ht="11.25">
      <c r="A6" s="5"/>
      <c r="B6" s="5"/>
      <c r="C6" s="5"/>
      <c r="D6" s="5"/>
      <c r="E6" s="6"/>
      <c r="F6" s="6"/>
      <c r="G6" s="6"/>
      <c r="H6" s="5"/>
      <c r="I6" s="5"/>
      <c r="J6" s="5"/>
      <c r="K6" s="5"/>
      <c r="L6" s="5"/>
      <c r="M6" s="7"/>
    </row>
    <row r="7" spans="6:13" ht="1.5" customHeight="1">
      <c r="F7" s="53"/>
      <c r="G7" s="53"/>
      <c r="H7" s="53"/>
      <c r="I7" s="53"/>
      <c r="J7" s="53"/>
      <c r="K7" s="53"/>
      <c r="L7" s="53"/>
      <c r="M7" s="53"/>
    </row>
    <row r="8" spans="1:13" ht="22.5" customHeight="1">
      <c r="A8" s="269" t="s">
        <v>123</v>
      </c>
      <c r="B8" s="269"/>
      <c r="C8" s="269"/>
      <c r="D8" s="269"/>
      <c r="E8" s="25" t="s">
        <v>4</v>
      </c>
      <c r="F8" s="12" t="s">
        <v>6</v>
      </c>
      <c r="G8" s="12" t="s">
        <v>21</v>
      </c>
      <c r="H8" s="12" t="s">
        <v>20</v>
      </c>
      <c r="I8" s="10" t="s">
        <v>470</v>
      </c>
      <c r="J8" s="10" t="s">
        <v>32</v>
      </c>
      <c r="K8" s="10" t="s">
        <v>544</v>
      </c>
      <c r="L8" s="38" t="s">
        <v>15</v>
      </c>
      <c r="M8" s="10" t="s">
        <v>473</v>
      </c>
    </row>
    <row r="9" spans="1:13" ht="1.5" customHeight="1">
      <c r="A9" s="7"/>
      <c r="B9" s="7"/>
      <c r="C9" s="7"/>
      <c r="D9" s="7"/>
      <c r="E9" s="15"/>
      <c r="F9" s="15"/>
      <c r="G9" s="15"/>
      <c r="H9" s="7"/>
      <c r="I9" s="7"/>
      <c r="J9" s="15"/>
      <c r="K9" s="15"/>
      <c r="L9" s="15"/>
      <c r="M9" s="15"/>
    </row>
    <row r="10" spans="1:15" ht="23.25" customHeight="1">
      <c r="A10" s="258" t="s">
        <v>122</v>
      </c>
      <c r="B10" s="259"/>
      <c r="C10" s="259"/>
      <c r="D10" s="259"/>
      <c r="E10" s="162">
        <f>SUM(F10:M10)</f>
        <v>3135709</v>
      </c>
      <c r="F10" s="162">
        <f>SUM(F11:F16)</f>
        <v>1405080</v>
      </c>
      <c r="G10" s="162">
        <f>SUM(G11:G16)</f>
        <v>495101</v>
      </c>
      <c r="H10" s="162">
        <f>SUM(H11:H16)</f>
        <v>33927</v>
      </c>
      <c r="I10" s="162">
        <v>32122</v>
      </c>
      <c r="J10" s="162">
        <v>0</v>
      </c>
      <c r="K10" s="162">
        <f>SUM(K11:K16)</f>
        <v>1168879</v>
      </c>
      <c r="L10" s="165" t="s">
        <v>10</v>
      </c>
      <c r="M10" s="162">
        <v>600</v>
      </c>
      <c r="O10" s="185"/>
    </row>
    <row r="11" spans="1:15" ht="23.25" customHeight="1">
      <c r="A11" s="306" t="s">
        <v>456</v>
      </c>
      <c r="B11" s="304"/>
      <c r="C11" s="304"/>
      <c r="D11" s="304"/>
      <c r="E11" s="162">
        <f aca="true" t="shared" si="0" ref="E11:E23">SUM(F11:M11)</f>
        <v>2731755</v>
      </c>
      <c r="F11" s="163">
        <v>1174082</v>
      </c>
      <c r="G11" s="161">
        <v>430564</v>
      </c>
      <c r="H11" s="161">
        <v>28411</v>
      </c>
      <c r="I11" s="161">
        <v>28546</v>
      </c>
      <c r="J11" s="161">
        <v>0</v>
      </c>
      <c r="K11" s="161">
        <v>1070152</v>
      </c>
      <c r="L11" s="161"/>
      <c r="M11" s="161">
        <v>0</v>
      </c>
      <c r="O11" s="186"/>
    </row>
    <row r="12" spans="1:15" ht="17.25" customHeight="1">
      <c r="A12" s="303" t="s">
        <v>120</v>
      </c>
      <c r="B12" s="304"/>
      <c r="C12" s="304"/>
      <c r="D12" s="304"/>
      <c r="E12" s="162">
        <f t="shared" si="0"/>
        <v>43378</v>
      </c>
      <c r="F12" s="163">
        <v>26546</v>
      </c>
      <c r="G12" s="161">
        <v>6270</v>
      </c>
      <c r="H12" s="161">
        <v>0</v>
      </c>
      <c r="I12" s="163">
        <v>0</v>
      </c>
      <c r="J12" s="161">
        <v>0</v>
      </c>
      <c r="K12" s="161">
        <v>10562</v>
      </c>
      <c r="L12" s="161"/>
      <c r="M12" s="161">
        <v>0</v>
      </c>
      <c r="O12" s="186"/>
    </row>
    <row r="13" spans="1:15" ht="17.25" customHeight="1">
      <c r="A13" s="306" t="s">
        <v>119</v>
      </c>
      <c r="B13" s="304"/>
      <c r="C13" s="304"/>
      <c r="D13" s="304"/>
      <c r="E13" s="162">
        <f t="shared" si="0"/>
        <v>44229</v>
      </c>
      <c r="F13" s="163">
        <v>30380</v>
      </c>
      <c r="G13" s="161">
        <v>6404</v>
      </c>
      <c r="H13" s="161">
        <v>0</v>
      </c>
      <c r="I13" s="161">
        <v>1164</v>
      </c>
      <c r="J13" s="161">
        <v>0</v>
      </c>
      <c r="K13" s="161">
        <v>6281</v>
      </c>
      <c r="L13" s="161"/>
      <c r="M13" s="161">
        <v>0</v>
      </c>
      <c r="O13" s="186"/>
    </row>
    <row r="14" spans="1:15" ht="17.25" customHeight="1">
      <c r="A14" s="306" t="s">
        <v>118</v>
      </c>
      <c r="B14" s="304"/>
      <c r="C14" s="304"/>
      <c r="D14" s="304"/>
      <c r="E14" s="162">
        <f t="shared" si="0"/>
        <v>214871</v>
      </c>
      <c r="F14" s="163">
        <v>121667</v>
      </c>
      <c r="G14" s="161">
        <v>34673</v>
      </c>
      <c r="H14" s="161">
        <v>4074</v>
      </c>
      <c r="I14" s="161">
        <v>1567</v>
      </c>
      <c r="J14" s="161">
        <v>0</v>
      </c>
      <c r="K14" s="161">
        <v>52634</v>
      </c>
      <c r="L14" s="161"/>
      <c r="M14" s="161">
        <v>256</v>
      </c>
      <c r="O14" s="186"/>
    </row>
    <row r="15" spans="1:15" ht="17.25" customHeight="1">
      <c r="A15" s="306" t="s">
        <v>117</v>
      </c>
      <c r="B15" s="304"/>
      <c r="C15" s="304"/>
      <c r="D15" s="304"/>
      <c r="E15" s="162">
        <f t="shared" si="0"/>
        <v>82734</v>
      </c>
      <c r="F15" s="163">
        <v>41896</v>
      </c>
      <c r="G15" s="161">
        <v>12908</v>
      </c>
      <c r="H15" s="161">
        <v>903</v>
      </c>
      <c r="I15" s="161">
        <v>845</v>
      </c>
      <c r="J15" s="161">
        <v>0</v>
      </c>
      <c r="K15" s="161">
        <v>26182</v>
      </c>
      <c r="L15" s="161"/>
      <c r="M15" s="161">
        <v>0</v>
      </c>
      <c r="O15" s="186"/>
    </row>
    <row r="16" spans="1:15" ht="17.25" customHeight="1">
      <c r="A16" s="306" t="s">
        <v>484</v>
      </c>
      <c r="B16" s="306"/>
      <c r="C16" s="306"/>
      <c r="D16" s="306"/>
      <c r="E16" s="162">
        <f t="shared" si="0"/>
        <v>18742</v>
      </c>
      <c r="F16" s="163">
        <v>10509</v>
      </c>
      <c r="G16" s="161">
        <v>4282</v>
      </c>
      <c r="H16" s="161">
        <v>539</v>
      </c>
      <c r="I16" s="163">
        <v>0</v>
      </c>
      <c r="J16" s="161">
        <v>0</v>
      </c>
      <c r="K16" s="161">
        <v>3068</v>
      </c>
      <c r="L16" s="161"/>
      <c r="M16" s="161">
        <v>344</v>
      </c>
      <c r="O16" s="186"/>
    </row>
    <row r="17" spans="1:15" ht="23.25" customHeight="1">
      <c r="A17" s="323" t="s">
        <v>351</v>
      </c>
      <c r="B17" s="259"/>
      <c r="C17" s="259"/>
      <c r="D17" s="259"/>
      <c r="E17" s="162">
        <f t="shared" si="0"/>
        <v>917314</v>
      </c>
      <c r="F17" s="164">
        <f>SUM(F18:F23)</f>
        <v>503209</v>
      </c>
      <c r="G17" s="162">
        <f>SUM(G18:G23)</f>
        <v>136563</v>
      </c>
      <c r="H17" s="162">
        <f>SUM(H18:H23)</f>
        <v>8178</v>
      </c>
      <c r="I17" s="162">
        <f>(I18+I19+I20+I21+I22)</f>
        <v>12944</v>
      </c>
      <c r="J17" s="162">
        <v>0</v>
      </c>
      <c r="K17" s="162">
        <f>SUM(K18:K23)</f>
        <v>255964</v>
      </c>
      <c r="L17" s="162"/>
      <c r="M17" s="162">
        <v>456</v>
      </c>
      <c r="O17" s="185"/>
    </row>
    <row r="18" spans="1:15" ht="23.25" customHeight="1">
      <c r="A18" s="303" t="s">
        <v>121</v>
      </c>
      <c r="B18" s="304"/>
      <c r="C18" s="304"/>
      <c r="D18" s="304"/>
      <c r="E18" s="162">
        <f t="shared" si="0"/>
        <v>569354</v>
      </c>
      <c r="F18" s="163">
        <v>300771</v>
      </c>
      <c r="G18" s="161">
        <v>85237</v>
      </c>
      <c r="H18" s="161">
        <v>4714</v>
      </c>
      <c r="I18" s="163">
        <v>10245</v>
      </c>
      <c r="J18" s="161">
        <v>0</v>
      </c>
      <c r="K18" s="161">
        <v>168387</v>
      </c>
      <c r="L18" s="161"/>
      <c r="M18" s="161">
        <v>0</v>
      </c>
      <c r="O18" s="186"/>
    </row>
    <row r="19" spans="1:15" ht="17.25" customHeight="1">
      <c r="A19" s="303" t="s">
        <v>120</v>
      </c>
      <c r="B19" s="304"/>
      <c r="C19" s="304"/>
      <c r="D19" s="304"/>
      <c r="E19" s="162">
        <f t="shared" si="0"/>
        <v>38658</v>
      </c>
      <c r="F19" s="163">
        <v>22360</v>
      </c>
      <c r="G19" s="161">
        <v>5902</v>
      </c>
      <c r="H19" s="161">
        <v>0</v>
      </c>
      <c r="I19" s="163">
        <v>0</v>
      </c>
      <c r="J19" s="161">
        <v>0</v>
      </c>
      <c r="K19" s="161">
        <v>10396</v>
      </c>
      <c r="L19" s="161"/>
      <c r="M19" s="161">
        <v>0</v>
      </c>
      <c r="O19" s="186"/>
    </row>
    <row r="20" spans="1:15" ht="17.25" customHeight="1">
      <c r="A20" s="306" t="s">
        <v>119</v>
      </c>
      <c r="B20" s="304"/>
      <c r="C20" s="304"/>
      <c r="D20" s="304"/>
      <c r="E20" s="162">
        <f t="shared" si="0"/>
        <v>43021</v>
      </c>
      <c r="F20" s="163">
        <v>30163</v>
      </c>
      <c r="G20" s="161">
        <v>5587</v>
      </c>
      <c r="H20" s="161">
        <v>0</v>
      </c>
      <c r="I20" s="161">
        <v>1164</v>
      </c>
      <c r="J20" s="161">
        <v>0</v>
      </c>
      <c r="K20" s="161">
        <v>6107</v>
      </c>
      <c r="L20" s="161"/>
      <c r="M20" s="161">
        <v>0</v>
      </c>
      <c r="O20" s="186"/>
    </row>
    <row r="21" spans="1:15" ht="17.25" customHeight="1">
      <c r="A21" s="306" t="s">
        <v>118</v>
      </c>
      <c r="B21" s="304"/>
      <c r="C21" s="304"/>
      <c r="D21" s="304"/>
      <c r="E21" s="162">
        <f t="shared" si="0"/>
        <v>170876</v>
      </c>
      <c r="F21" s="163">
        <v>100280</v>
      </c>
      <c r="G21" s="161">
        <v>25547</v>
      </c>
      <c r="H21" s="161">
        <v>2232</v>
      </c>
      <c r="I21" s="161">
        <v>820</v>
      </c>
      <c r="J21" s="161">
        <v>0</v>
      </c>
      <c r="K21" s="161">
        <v>41885</v>
      </c>
      <c r="L21" s="161"/>
      <c r="M21" s="161">
        <v>112</v>
      </c>
      <c r="O21" s="186"/>
    </row>
    <row r="22" spans="1:15" ht="17.25" customHeight="1">
      <c r="A22" s="306" t="s">
        <v>117</v>
      </c>
      <c r="B22" s="304"/>
      <c r="C22" s="304"/>
      <c r="D22" s="304"/>
      <c r="E22" s="162">
        <f t="shared" si="0"/>
        <v>77917</v>
      </c>
      <c r="F22" s="163">
        <v>39168</v>
      </c>
      <c r="G22" s="161">
        <v>11089</v>
      </c>
      <c r="H22" s="161">
        <v>824</v>
      </c>
      <c r="I22" s="161">
        <v>715</v>
      </c>
      <c r="J22" s="161">
        <v>0</v>
      </c>
      <c r="K22" s="161">
        <v>26121</v>
      </c>
      <c r="L22" s="161"/>
      <c r="M22" s="161">
        <v>0</v>
      </c>
      <c r="O22" s="186"/>
    </row>
    <row r="23" spans="1:15" ht="17.25" customHeight="1">
      <c r="A23" s="306" t="s">
        <v>484</v>
      </c>
      <c r="B23" s="306"/>
      <c r="C23" s="306"/>
      <c r="D23" s="306"/>
      <c r="E23" s="162">
        <f t="shared" si="0"/>
        <v>17488</v>
      </c>
      <c r="F23" s="163">
        <v>10467</v>
      </c>
      <c r="G23" s="161">
        <v>3201</v>
      </c>
      <c r="H23" s="161">
        <v>408</v>
      </c>
      <c r="I23" s="163">
        <v>0</v>
      </c>
      <c r="J23" s="161">
        <v>0</v>
      </c>
      <c r="K23" s="161">
        <v>3068</v>
      </c>
      <c r="L23" s="161"/>
      <c r="M23" s="161">
        <v>344</v>
      </c>
      <c r="O23" s="186"/>
    </row>
    <row r="24" spans="1:13" ht="17.25" customHeight="1">
      <c r="A24" s="255"/>
      <c r="B24" s="255"/>
      <c r="C24" s="255"/>
      <c r="D24" s="255"/>
      <c r="E24" s="15"/>
      <c r="F24" s="15"/>
      <c r="G24" s="15"/>
      <c r="H24" s="17"/>
      <c r="I24" s="17"/>
      <c r="J24" s="17"/>
      <c r="K24" s="17"/>
      <c r="L24" s="17"/>
      <c r="M24" s="17"/>
    </row>
    <row r="25" spans="1:13" ht="11.25" customHeight="1">
      <c r="A25" s="16"/>
      <c r="B25" s="16"/>
      <c r="C25" s="16"/>
      <c r="D25" s="16"/>
      <c r="F25" s="16"/>
      <c r="G25" s="16"/>
      <c r="H25" s="16"/>
      <c r="I25" s="16"/>
      <c r="J25" s="16"/>
      <c r="K25" s="16"/>
      <c r="L25" s="16"/>
      <c r="M25" s="18"/>
    </row>
    <row r="26" spans="1:13" ht="11.25" customHeight="1">
      <c r="A26" s="16" t="s">
        <v>15</v>
      </c>
      <c r="B26" s="271" t="s">
        <v>545</v>
      </c>
      <c r="C26" s="271"/>
      <c r="D26" s="271"/>
      <c r="E26" s="271"/>
      <c r="F26" s="271"/>
      <c r="G26" s="271"/>
      <c r="H26" s="271"/>
      <c r="I26" s="271"/>
      <c r="J26" s="271"/>
      <c r="K26" s="271"/>
      <c r="L26" s="271"/>
      <c r="M26" s="271"/>
    </row>
    <row r="27" spans="1:13" ht="11.25" customHeight="1">
      <c r="A27" s="16" t="s">
        <v>10</v>
      </c>
      <c r="B27" s="257" t="s">
        <v>483</v>
      </c>
      <c r="C27" s="257"/>
      <c r="D27" s="257"/>
      <c r="E27" s="257"/>
      <c r="F27" s="257"/>
      <c r="G27" s="257"/>
      <c r="H27" s="257"/>
      <c r="I27" s="257"/>
      <c r="J27" s="257"/>
      <c r="K27" s="257"/>
      <c r="L27" s="257"/>
      <c r="M27" s="257"/>
    </row>
    <row r="28" spans="1:13" ht="11.25" customHeight="1">
      <c r="A28" s="16" t="s">
        <v>35</v>
      </c>
      <c r="B28" s="260" t="s">
        <v>548</v>
      </c>
      <c r="C28" s="260"/>
      <c r="D28" s="260"/>
      <c r="E28" s="260"/>
      <c r="F28" s="260"/>
      <c r="G28" s="260"/>
      <c r="H28" s="260"/>
      <c r="I28" s="260"/>
      <c r="J28" s="260"/>
      <c r="K28" s="260"/>
      <c r="L28" s="260"/>
      <c r="M28" s="260"/>
    </row>
    <row r="29" spans="1:13" ht="11.25" customHeight="1">
      <c r="A29" s="16"/>
      <c r="B29" s="260"/>
      <c r="C29" s="260"/>
      <c r="D29" s="260"/>
      <c r="E29" s="260"/>
      <c r="F29" s="260"/>
      <c r="G29" s="260"/>
      <c r="H29" s="260"/>
      <c r="I29" s="260"/>
      <c r="J29" s="260"/>
      <c r="K29" s="260"/>
      <c r="L29" s="260"/>
      <c r="M29" s="260"/>
    </row>
    <row r="30" spans="1:14" ht="11.25" customHeight="1">
      <c r="A30" s="19" t="s">
        <v>17</v>
      </c>
      <c r="B30" s="135"/>
      <c r="C30" s="16"/>
      <c r="D30" s="16" t="s">
        <v>535</v>
      </c>
      <c r="E30" s="16"/>
      <c r="F30" s="16"/>
      <c r="G30" s="16"/>
      <c r="H30" s="16"/>
      <c r="I30" s="29"/>
      <c r="J30" s="29"/>
      <c r="K30" s="29"/>
      <c r="L30" s="29"/>
      <c r="M30" s="29"/>
      <c r="N30" s="67"/>
    </row>
    <row r="31" spans="1:14" ht="11.25" customHeight="1">
      <c r="A31" s="16"/>
      <c r="B31" s="135"/>
      <c r="C31" s="16"/>
      <c r="D31" s="16" t="s">
        <v>536</v>
      </c>
      <c r="E31" s="16"/>
      <c r="F31" s="16"/>
      <c r="G31" s="16"/>
      <c r="H31" s="16"/>
      <c r="I31" s="29"/>
      <c r="J31" s="29"/>
      <c r="K31" s="29"/>
      <c r="L31" s="29"/>
      <c r="M31" s="29"/>
      <c r="N31" s="67"/>
    </row>
    <row r="32" spans="1:14" ht="11.25" customHeight="1">
      <c r="A32" s="16"/>
      <c r="B32" s="135"/>
      <c r="C32" s="16"/>
      <c r="D32" s="16" t="s">
        <v>537</v>
      </c>
      <c r="E32" s="16"/>
      <c r="F32" s="16"/>
      <c r="G32" s="16"/>
      <c r="H32" s="16"/>
      <c r="I32" s="29"/>
      <c r="J32" s="29"/>
      <c r="K32" s="29"/>
      <c r="L32" s="29"/>
      <c r="M32" s="29"/>
      <c r="N32" s="67"/>
    </row>
    <row r="33" spans="1:14" ht="11.25" customHeight="1">
      <c r="A33" s="16"/>
      <c r="B33" s="135"/>
      <c r="C33" s="16"/>
      <c r="D33" s="16" t="s">
        <v>538</v>
      </c>
      <c r="E33" s="16"/>
      <c r="F33" s="16"/>
      <c r="G33" s="16"/>
      <c r="H33" s="16"/>
      <c r="I33" s="29"/>
      <c r="J33" s="29"/>
      <c r="K33" s="29"/>
      <c r="L33" s="29"/>
      <c r="M33" s="29"/>
      <c r="N33" s="67"/>
    </row>
    <row r="34" spans="1:14" ht="11.25" customHeight="1">
      <c r="A34" s="16"/>
      <c r="B34" s="135"/>
      <c r="C34" s="16"/>
      <c r="D34" s="16" t="s">
        <v>539</v>
      </c>
      <c r="E34" s="16"/>
      <c r="F34" s="16"/>
      <c r="G34" s="16"/>
      <c r="H34" s="16"/>
      <c r="I34" s="29"/>
      <c r="J34" s="29"/>
      <c r="K34" s="29"/>
      <c r="L34" s="29"/>
      <c r="M34" s="29"/>
      <c r="N34" s="67"/>
    </row>
    <row r="35" spans="1:14" ht="11.25" customHeight="1">
      <c r="A35" s="16"/>
      <c r="B35" s="135"/>
      <c r="C35" s="16"/>
      <c r="D35" s="16" t="s">
        <v>467</v>
      </c>
      <c r="E35" s="16"/>
      <c r="F35" s="16"/>
      <c r="G35" s="16"/>
      <c r="H35" s="16"/>
      <c r="I35" s="29"/>
      <c r="J35" s="29"/>
      <c r="K35" s="29"/>
      <c r="L35" s="29"/>
      <c r="M35" s="29"/>
      <c r="N35" s="67"/>
    </row>
    <row r="36" spans="1:14" ht="11.25" customHeight="1">
      <c r="A36" s="16"/>
      <c r="B36" s="135"/>
      <c r="C36" s="16"/>
      <c r="D36" s="261" t="s">
        <v>475</v>
      </c>
      <c r="E36" s="261"/>
      <c r="F36" s="261"/>
      <c r="G36" s="261"/>
      <c r="H36" s="261"/>
      <c r="I36" s="261"/>
      <c r="J36" s="261"/>
      <c r="K36" s="261"/>
      <c r="L36" s="261"/>
      <c r="M36" s="261"/>
      <c r="N36" s="83"/>
    </row>
    <row r="37" spans="1:14" ht="11.25" customHeight="1">
      <c r="A37" s="16"/>
      <c r="B37" s="135"/>
      <c r="C37" s="16"/>
      <c r="D37" s="261"/>
      <c r="E37" s="261"/>
      <c r="F37" s="261"/>
      <c r="G37" s="261"/>
      <c r="H37" s="261"/>
      <c r="I37" s="261"/>
      <c r="J37" s="261"/>
      <c r="K37" s="261"/>
      <c r="L37" s="261"/>
      <c r="M37" s="261"/>
      <c r="N37" s="83"/>
    </row>
    <row r="38" ht="11.25" hidden="1">
      <c r="A38" t="s">
        <v>1</v>
      </c>
    </row>
  </sheetData>
  <sheetProtection/>
  <mergeCells count="25">
    <mergeCell ref="A2:J2"/>
    <mergeCell ref="A3:J3"/>
    <mergeCell ref="A4:J4"/>
    <mergeCell ref="A5:J5"/>
    <mergeCell ref="A8:D8"/>
    <mergeCell ref="A10:D10"/>
    <mergeCell ref="A17:D17"/>
    <mergeCell ref="A18:D18"/>
    <mergeCell ref="B28:M29"/>
    <mergeCell ref="A12:D12"/>
    <mergeCell ref="A11:D11"/>
    <mergeCell ref="A15:D15"/>
    <mergeCell ref="A13:D13"/>
    <mergeCell ref="A24:D24"/>
    <mergeCell ref="A22:D22"/>
    <mergeCell ref="K2:M2"/>
    <mergeCell ref="D36:M37"/>
    <mergeCell ref="A14:D14"/>
    <mergeCell ref="A16:D16"/>
    <mergeCell ref="B27:M27"/>
    <mergeCell ref="A23:D23"/>
    <mergeCell ref="A19:D19"/>
    <mergeCell ref="A20:D20"/>
    <mergeCell ref="A21:D21"/>
    <mergeCell ref="B26:M26"/>
  </mergeCells>
  <hyperlinks>
    <hyperlink ref="K2:M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14.xml><?xml version="1.0" encoding="utf-8"?>
<worksheet xmlns="http://schemas.openxmlformats.org/spreadsheetml/2006/main" xmlns:r="http://schemas.openxmlformats.org/officeDocument/2006/relationships">
  <dimension ref="A2:P40"/>
  <sheetViews>
    <sheetView showGridLines="0" showRowColHeaders="0" zoomScalePageLayoutView="0" workbookViewId="0" topLeftCell="A1">
      <pane xSplit="4" ySplit="9" topLeftCell="E10"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6.83203125" style="0" customWidth="1"/>
    <col min="5" max="5" width="7.5" style="8" customWidth="1"/>
    <col min="6" max="6" width="10.16015625" style="0" customWidth="1"/>
    <col min="7" max="7" width="14.33203125" style="0" customWidth="1"/>
    <col min="8" max="8" width="11.5" style="0" customWidth="1"/>
    <col min="9" max="9" width="10.66015625" style="0" customWidth="1"/>
    <col min="10" max="10" width="17" style="0" customWidth="1"/>
    <col min="11" max="11" width="9.66015625" style="0" customWidth="1"/>
    <col min="12" max="12" width="2.66015625" style="0" customWidth="1"/>
    <col min="13" max="13" width="8.33203125" style="0" customWidth="1"/>
    <col min="14" max="16384" width="0" style="0" hidden="1" customWidth="1"/>
  </cols>
  <sheetData>
    <row r="1" ht="15.75" customHeight="1"/>
    <row r="2" spans="1:14" ht="12.75">
      <c r="A2" s="268" t="s">
        <v>497</v>
      </c>
      <c r="B2" s="276"/>
      <c r="C2" s="276"/>
      <c r="D2" s="276"/>
      <c r="E2" s="276"/>
      <c r="F2" s="276"/>
      <c r="G2" s="276"/>
      <c r="H2" s="276"/>
      <c r="I2" s="276"/>
      <c r="J2" s="276"/>
      <c r="K2" s="254" t="s">
        <v>138</v>
      </c>
      <c r="L2" s="254"/>
      <c r="M2" s="254"/>
      <c r="N2" t="s">
        <v>1</v>
      </c>
    </row>
    <row r="3" spans="1:12" ht="12.75">
      <c r="A3" s="268" t="s">
        <v>137</v>
      </c>
      <c r="B3" s="276"/>
      <c r="C3" s="276"/>
      <c r="D3" s="276"/>
      <c r="E3" s="276"/>
      <c r="F3" s="276"/>
      <c r="G3" s="276"/>
      <c r="H3" s="276"/>
      <c r="I3" s="276"/>
      <c r="J3" s="276"/>
      <c r="K3" s="21"/>
      <c r="L3" s="21"/>
    </row>
    <row r="4" spans="1:12" ht="12.75">
      <c r="A4" s="268" t="s">
        <v>136</v>
      </c>
      <c r="B4" s="276"/>
      <c r="C4" s="276"/>
      <c r="D4" s="276"/>
      <c r="E4" s="276"/>
      <c r="F4" s="276"/>
      <c r="G4" s="276"/>
      <c r="H4" s="276"/>
      <c r="I4" s="276"/>
      <c r="J4" s="276"/>
      <c r="K4" s="21"/>
      <c r="L4" s="21"/>
    </row>
    <row r="5" spans="1:12" ht="12.75">
      <c r="A5" s="268">
        <v>2015</v>
      </c>
      <c r="B5" s="276"/>
      <c r="C5" s="276"/>
      <c r="D5" s="276"/>
      <c r="E5" s="276"/>
      <c r="F5" s="276"/>
      <c r="G5" s="276"/>
      <c r="H5" s="276"/>
      <c r="I5" s="276"/>
      <c r="J5" s="276"/>
      <c r="K5" s="21"/>
      <c r="L5" s="21"/>
    </row>
    <row r="6" spans="1:13" ht="11.25">
      <c r="A6" s="5"/>
      <c r="B6" s="5"/>
      <c r="C6" s="5"/>
      <c r="D6" s="5"/>
      <c r="E6" s="6"/>
      <c r="F6" s="6"/>
      <c r="G6" s="6"/>
      <c r="H6" s="5"/>
      <c r="I6" s="5"/>
      <c r="J6" s="5"/>
      <c r="K6" s="5"/>
      <c r="L6" s="5"/>
      <c r="M6" s="7"/>
    </row>
    <row r="7" ht="1.5" customHeight="1"/>
    <row r="8" spans="1:13" ht="12.75" customHeight="1">
      <c r="A8" s="269" t="s">
        <v>135</v>
      </c>
      <c r="B8" s="269"/>
      <c r="C8" s="269"/>
      <c r="D8" s="269"/>
      <c r="E8" s="25" t="s">
        <v>4</v>
      </c>
      <c r="F8" s="12" t="s">
        <v>6</v>
      </c>
      <c r="G8" s="12" t="s">
        <v>21</v>
      </c>
      <c r="H8" s="12" t="s">
        <v>20</v>
      </c>
      <c r="I8" s="10" t="s">
        <v>470</v>
      </c>
      <c r="J8" s="10" t="s">
        <v>32</v>
      </c>
      <c r="K8" s="10" t="s">
        <v>544</v>
      </c>
      <c r="L8" s="38" t="s">
        <v>15</v>
      </c>
      <c r="M8" s="10" t="s">
        <v>473</v>
      </c>
    </row>
    <row r="9" spans="1:13" ht="1.5" customHeight="1">
      <c r="A9" s="7"/>
      <c r="B9" s="7"/>
      <c r="C9" s="7"/>
      <c r="D9" s="7"/>
      <c r="E9" s="15"/>
      <c r="F9" s="15"/>
      <c r="G9" s="15"/>
      <c r="H9" s="7"/>
      <c r="I9" s="7"/>
      <c r="J9" s="15"/>
      <c r="K9" s="15"/>
      <c r="L9" s="15"/>
      <c r="M9" s="15"/>
    </row>
    <row r="10" spans="1:13" ht="23.25" customHeight="1">
      <c r="A10" s="258" t="s">
        <v>134</v>
      </c>
      <c r="B10" s="259"/>
      <c r="C10" s="259"/>
      <c r="D10" s="259"/>
      <c r="E10" s="97">
        <f>SUM(F10:M10)</f>
        <v>491417</v>
      </c>
      <c r="F10" s="97">
        <f>SUM(F11:F18)</f>
        <v>356253</v>
      </c>
      <c r="G10" s="97">
        <f>SUM(G11:G18)</f>
        <v>62266</v>
      </c>
      <c r="H10" s="97">
        <f>SUM(H11:H18)</f>
        <v>5780</v>
      </c>
      <c r="I10" s="156">
        <f>SUM(I11:I18)</f>
        <v>130</v>
      </c>
      <c r="J10" s="97">
        <v>0</v>
      </c>
      <c r="K10" s="98">
        <v>13455</v>
      </c>
      <c r="L10" s="122"/>
      <c r="M10" s="97">
        <v>53533</v>
      </c>
    </row>
    <row r="11" spans="1:13" ht="23.25" customHeight="1">
      <c r="A11" s="306" t="s">
        <v>457</v>
      </c>
      <c r="B11" s="304"/>
      <c r="C11" s="304"/>
      <c r="D11" s="304"/>
      <c r="E11" s="97">
        <f aca="true" t="shared" si="0" ref="E11:E27">SUM(F11:M11)</f>
        <v>280840</v>
      </c>
      <c r="F11" s="168">
        <v>265149</v>
      </c>
      <c r="G11" s="118">
        <v>5656</v>
      </c>
      <c r="H11" s="118">
        <v>0</v>
      </c>
      <c r="I11" s="118">
        <v>0</v>
      </c>
      <c r="J11" s="118">
        <v>0</v>
      </c>
      <c r="K11" s="122">
        <v>10035</v>
      </c>
      <c r="L11" s="122"/>
      <c r="M11" s="118">
        <v>0</v>
      </c>
    </row>
    <row r="12" spans="1:13" ht="17.25" customHeight="1">
      <c r="A12" s="306" t="s">
        <v>132</v>
      </c>
      <c r="B12" s="304"/>
      <c r="C12" s="304"/>
      <c r="D12" s="304"/>
      <c r="E12" s="97">
        <f t="shared" si="0"/>
        <v>159433</v>
      </c>
      <c r="F12" s="168">
        <v>59988</v>
      </c>
      <c r="G12" s="118">
        <v>49017</v>
      </c>
      <c r="H12" s="118">
        <v>5780</v>
      </c>
      <c r="I12" s="118">
        <v>0</v>
      </c>
      <c r="J12" s="118">
        <v>0</v>
      </c>
      <c r="K12" s="122">
        <v>0</v>
      </c>
      <c r="L12" s="122"/>
      <c r="M12" s="118">
        <v>44648</v>
      </c>
    </row>
    <row r="13" spans="1:13" ht="17.25" customHeight="1">
      <c r="A13" s="306" t="s">
        <v>131</v>
      </c>
      <c r="B13" s="304"/>
      <c r="C13" s="304"/>
      <c r="D13" s="304"/>
      <c r="E13" s="97">
        <f t="shared" si="0"/>
        <v>3900</v>
      </c>
      <c r="F13" s="168">
        <v>489</v>
      </c>
      <c r="G13" s="118">
        <v>3281</v>
      </c>
      <c r="H13" s="118">
        <v>0</v>
      </c>
      <c r="I13" s="118">
        <v>130</v>
      </c>
      <c r="J13" s="118">
        <v>0</v>
      </c>
      <c r="K13" s="155">
        <v>0</v>
      </c>
      <c r="L13" s="122"/>
      <c r="M13" s="118">
        <v>0</v>
      </c>
    </row>
    <row r="14" spans="1:13" ht="17.25" customHeight="1">
      <c r="A14" s="306" t="s">
        <v>130</v>
      </c>
      <c r="B14" s="304"/>
      <c r="C14" s="304"/>
      <c r="D14" s="304"/>
      <c r="E14" s="97">
        <f t="shared" si="0"/>
        <v>7350</v>
      </c>
      <c r="F14" s="168">
        <v>2576</v>
      </c>
      <c r="G14" s="118">
        <v>4296</v>
      </c>
      <c r="H14" s="118">
        <v>0</v>
      </c>
      <c r="I14" s="118">
        <v>0</v>
      </c>
      <c r="J14" s="118">
        <v>0</v>
      </c>
      <c r="K14" s="155">
        <v>478</v>
      </c>
      <c r="L14" s="122"/>
      <c r="M14" s="118">
        <v>0</v>
      </c>
    </row>
    <row r="15" spans="1:13" ht="17.25" customHeight="1">
      <c r="A15" s="306" t="s">
        <v>129</v>
      </c>
      <c r="B15" s="304"/>
      <c r="C15" s="304"/>
      <c r="D15" s="304"/>
      <c r="E15" s="97">
        <f t="shared" si="0"/>
        <v>1863</v>
      </c>
      <c r="F15" s="168">
        <v>0</v>
      </c>
      <c r="G15" s="118">
        <v>16</v>
      </c>
      <c r="H15" s="118">
        <v>0</v>
      </c>
      <c r="I15" s="118">
        <v>0</v>
      </c>
      <c r="J15" s="118">
        <v>0</v>
      </c>
      <c r="K15" s="155">
        <v>1847</v>
      </c>
      <c r="L15" s="122"/>
      <c r="M15" s="118">
        <v>0</v>
      </c>
    </row>
    <row r="16" spans="1:13" ht="17.25" customHeight="1">
      <c r="A16" s="306" t="s">
        <v>128</v>
      </c>
      <c r="B16" s="304"/>
      <c r="C16" s="304"/>
      <c r="D16" s="304"/>
      <c r="E16" s="97">
        <f t="shared" si="0"/>
        <v>4138</v>
      </c>
      <c r="F16" s="168">
        <v>0</v>
      </c>
      <c r="G16" s="118">
        <v>0</v>
      </c>
      <c r="H16" s="118">
        <v>0</v>
      </c>
      <c r="I16" s="118">
        <v>0</v>
      </c>
      <c r="J16" s="118">
        <v>0</v>
      </c>
      <c r="K16" s="155">
        <v>0</v>
      </c>
      <c r="L16" s="122"/>
      <c r="M16" s="118">
        <v>4138</v>
      </c>
    </row>
    <row r="17" spans="1:13" ht="17.25" customHeight="1">
      <c r="A17" s="306" t="s">
        <v>127</v>
      </c>
      <c r="B17" s="304"/>
      <c r="C17" s="304"/>
      <c r="D17" s="304"/>
      <c r="E17" s="97">
        <f t="shared" si="0"/>
        <v>7171</v>
      </c>
      <c r="F17" s="168">
        <v>3387</v>
      </c>
      <c r="G17" s="118">
        <v>0</v>
      </c>
      <c r="H17" s="118">
        <v>0</v>
      </c>
      <c r="I17" s="118">
        <v>0</v>
      </c>
      <c r="J17" s="118">
        <v>0</v>
      </c>
      <c r="K17" s="155">
        <v>1095</v>
      </c>
      <c r="L17" s="122"/>
      <c r="M17" s="118">
        <v>2689</v>
      </c>
    </row>
    <row r="18" spans="1:13" ht="17.25" customHeight="1">
      <c r="A18" s="306" t="s">
        <v>116</v>
      </c>
      <c r="B18" s="304"/>
      <c r="C18" s="304"/>
      <c r="D18" s="304"/>
      <c r="E18" s="97">
        <f t="shared" si="0"/>
        <v>26722</v>
      </c>
      <c r="F18" s="168">
        <v>24664</v>
      </c>
      <c r="G18" s="118">
        <v>0</v>
      </c>
      <c r="H18" s="118">
        <v>0</v>
      </c>
      <c r="I18" s="118">
        <v>0</v>
      </c>
      <c r="J18" s="118">
        <v>0</v>
      </c>
      <c r="K18" s="122">
        <v>0</v>
      </c>
      <c r="L18" s="122"/>
      <c r="M18" s="118">
        <v>2058</v>
      </c>
    </row>
    <row r="19" spans="1:13" ht="23.25" customHeight="1">
      <c r="A19" s="323" t="s">
        <v>351</v>
      </c>
      <c r="B19" s="259"/>
      <c r="C19" s="259"/>
      <c r="D19" s="259"/>
      <c r="E19" s="97">
        <f t="shared" si="0"/>
        <v>36970</v>
      </c>
      <c r="F19" s="156">
        <f>SUM(F20:F27)</f>
        <v>15842</v>
      </c>
      <c r="G19" s="97">
        <f>SUM(G20:G27)</f>
        <v>5438</v>
      </c>
      <c r="H19" s="97">
        <f>SUM(H20:H27)</f>
        <v>1570</v>
      </c>
      <c r="I19" s="156">
        <f>SUM(I20:I27)</f>
        <v>130</v>
      </c>
      <c r="J19" s="97">
        <v>0</v>
      </c>
      <c r="K19" s="154">
        <v>1236</v>
      </c>
      <c r="L19" s="98"/>
      <c r="M19" s="97">
        <v>12754</v>
      </c>
    </row>
    <row r="20" spans="1:16" ht="23.25" customHeight="1">
      <c r="A20" s="306" t="s">
        <v>133</v>
      </c>
      <c r="B20" s="304"/>
      <c r="C20" s="304"/>
      <c r="D20" s="304"/>
      <c r="E20" s="97">
        <f t="shared" si="0"/>
        <v>3514</v>
      </c>
      <c r="F20" s="168">
        <v>2445</v>
      </c>
      <c r="G20" s="118">
        <v>975</v>
      </c>
      <c r="H20" s="118">
        <v>0</v>
      </c>
      <c r="I20" s="118">
        <v>0</v>
      </c>
      <c r="J20" s="118">
        <v>0</v>
      </c>
      <c r="K20" s="122">
        <v>94</v>
      </c>
      <c r="L20" s="122"/>
      <c r="M20" s="118">
        <v>0</v>
      </c>
      <c r="P20" s="176"/>
    </row>
    <row r="21" spans="1:13" ht="17.25" customHeight="1">
      <c r="A21" s="306" t="s">
        <v>132</v>
      </c>
      <c r="B21" s="304"/>
      <c r="C21" s="304"/>
      <c r="D21" s="304"/>
      <c r="E21" s="97">
        <f t="shared" si="0"/>
        <v>18205</v>
      </c>
      <c r="F21" s="168">
        <v>3929</v>
      </c>
      <c r="G21" s="118">
        <v>2573</v>
      </c>
      <c r="H21" s="118">
        <v>1570</v>
      </c>
      <c r="I21" s="118">
        <v>0</v>
      </c>
      <c r="J21" s="118">
        <v>0</v>
      </c>
      <c r="K21" s="155">
        <v>0</v>
      </c>
      <c r="L21" s="122"/>
      <c r="M21" s="118">
        <v>10133</v>
      </c>
    </row>
    <row r="22" spans="1:16" ht="17.25" customHeight="1">
      <c r="A22" s="306" t="s">
        <v>131</v>
      </c>
      <c r="B22" s="304"/>
      <c r="C22" s="304"/>
      <c r="D22" s="304"/>
      <c r="E22" s="97">
        <f t="shared" si="0"/>
        <v>1069</v>
      </c>
      <c r="F22" s="168">
        <v>489</v>
      </c>
      <c r="G22" s="118">
        <v>450</v>
      </c>
      <c r="H22" s="118">
        <v>0</v>
      </c>
      <c r="I22" s="118">
        <v>130</v>
      </c>
      <c r="J22" s="118">
        <v>0</v>
      </c>
      <c r="K22" s="155">
        <v>0</v>
      </c>
      <c r="L22" s="122"/>
      <c r="M22" s="118">
        <v>0</v>
      </c>
      <c r="P22" s="176"/>
    </row>
    <row r="23" spans="1:13" ht="17.25" customHeight="1">
      <c r="A23" s="306" t="s">
        <v>130</v>
      </c>
      <c r="B23" s="304"/>
      <c r="C23" s="304"/>
      <c r="D23" s="304"/>
      <c r="E23" s="97">
        <f t="shared" si="0"/>
        <v>3253</v>
      </c>
      <c r="F23" s="168">
        <v>1445</v>
      </c>
      <c r="G23" s="118">
        <v>1425</v>
      </c>
      <c r="H23" s="118">
        <v>0</v>
      </c>
      <c r="I23" s="118">
        <v>0</v>
      </c>
      <c r="J23" s="118">
        <v>0</v>
      </c>
      <c r="K23" s="155">
        <v>383</v>
      </c>
      <c r="L23" s="122"/>
      <c r="M23" s="118">
        <v>0</v>
      </c>
    </row>
    <row r="24" spans="1:13" ht="17.25" customHeight="1">
      <c r="A24" s="306" t="s">
        <v>129</v>
      </c>
      <c r="B24" s="304"/>
      <c r="C24" s="304"/>
      <c r="D24" s="304"/>
      <c r="E24" s="97">
        <f t="shared" si="0"/>
        <v>180</v>
      </c>
      <c r="F24" s="168">
        <v>0</v>
      </c>
      <c r="G24" s="118">
        <v>15</v>
      </c>
      <c r="H24" s="118">
        <v>0</v>
      </c>
      <c r="I24" s="118">
        <v>0</v>
      </c>
      <c r="J24" s="118">
        <v>0</v>
      </c>
      <c r="K24" s="155">
        <v>165</v>
      </c>
      <c r="L24" s="122"/>
      <c r="M24" s="118">
        <v>0</v>
      </c>
    </row>
    <row r="25" spans="1:13" ht="17.25" customHeight="1">
      <c r="A25" s="306" t="s">
        <v>128</v>
      </c>
      <c r="B25" s="304"/>
      <c r="C25" s="304"/>
      <c r="D25" s="304"/>
      <c r="E25" s="97">
        <f t="shared" si="0"/>
        <v>663</v>
      </c>
      <c r="F25" s="168">
        <v>0</v>
      </c>
      <c r="G25" s="118">
        <v>0</v>
      </c>
      <c r="H25" s="118">
        <v>0</v>
      </c>
      <c r="I25" s="118">
        <v>0</v>
      </c>
      <c r="J25" s="118">
        <v>0</v>
      </c>
      <c r="K25" s="155">
        <v>0</v>
      </c>
      <c r="L25" s="122"/>
      <c r="M25" s="118">
        <v>663</v>
      </c>
    </row>
    <row r="26" spans="1:13" ht="17.25" customHeight="1">
      <c r="A26" s="306" t="s">
        <v>127</v>
      </c>
      <c r="B26" s="304"/>
      <c r="C26" s="304"/>
      <c r="D26" s="304"/>
      <c r="E26" s="97">
        <f t="shared" si="0"/>
        <v>5380</v>
      </c>
      <c r="F26" s="168">
        <v>3387</v>
      </c>
      <c r="G26" s="118">
        <v>0</v>
      </c>
      <c r="H26" s="118">
        <v>0</v>
      </c>
      <c r="I26" s="118">
        <v>0</v>
      </c>
      <c r="J26" s="118">
        <v>0</v>
      </c>
      <c r="K26" s="155">
        <v>594</v>
      </c>
      <c r="L26" s="122"/>
      <c r="M26" s="118">
        <v>1399</v>
      </c>
    </row>
    <row r="27" spans="1:13" ht="17.25" customHeight="1">
      <c r="A27" s="306" t="s">
        <v>116</v>
      </c>
      <c r="B27" s="304"/>
      <c r="C27" s="304"/>
      <c r="D27" s="304"/>
      <c r="E27" s="97">
        <f t="shared" si="0"/>
        <v>4706</v>
      </c>
      <c r="F27" s="168">
        <v>4147</v>
      </c>
      <c r="G27" s="118">
        <v>0</v>
      </c>
      <c r="H27" s="118">
        <v>0</v>
      </c>
      <c r="I27" s="118">
        <v>0</v>
      </c>
      <c r="J27" s="118">
        <v>0</v>
      </c>
      <c r="K27" s="155">
        <v>0</v>
      </c>
      <c r="L27" s="122"/>
      <c r="M27" s="118">
        <v>559</v>
      </c>
    </row>
    <row r="28" spans="1:13" ht="17.25" customHeight="1">
      <c r="A28" s="255"/>
      <c r="B28" s="255"/>
      <c r="C28" s="255"/>
      <c r="D28" s="255"/>
      <c r="E28" s="15"/>
      <c r="F28" s="15"/>
      <c r="G28" s="15"/>
      <c r="H28" s="17"/>
      <c r="I28" s="17"/>
      <c r="J28" s="17"/>
      <c r="K28" s="17"/>
      <c r="L28" s="17"/>
      <c r="M28" s="17"/>
    </row>
    <row r="29" spans="1:13" ht="11.25" customHeight="1">
      <c r="A29" s="16"/>
      <c r="B29" s="16"/>
      <c r="C29" s="16"/>
      <c r="D29" s="16"/>
      <c r="F29" s="16"/>
      <c r="G29" s="16"/>
      <c r="H29" s="16"/>
      <c r="I29" s="16"/>
      <c r="J29" s="16"/>
      <c r="K29" s="16"/>
      <c r="L29" s="16"/>
      <c r="M29" s="8"/>
    </row>
    <row r="30" spans="1:13" ht="11.25" customHeight="1">
      <c r="A30" s="16" t="s">
        <v>15</v>
      </c>
      <c r="B30" s="271" t="s">
        <v>545</v>
      </c>
      <c r="C30" s="271"/>
      <c r="D30" s="271"/>
      <c r="E30" s="271"/>
      <c r="F30" s="271"/>
      <c r="G30" s="271"/>
      <c r="H30" s="271"/>
      <c r="I30" s="271"/>
      <c r="J30" s="271"/>
      <c r="K30" s="271"/>
      <c r="L30" s="271"/>
      <c r="M30" s="271"/>
    </row>
    <row r="31" spans="1:13" ht="11.25" customHeight="1">
      <c r="A31" s="16" t="s">
        <v>10</v>
      </c>
      <c r="B31" s="257" t="s">
        <v>540</v>
      </c>
      <c r="C31" s="257"/>
      <c r="D31" s="257"/>
      <c r="E31" s="257"/>
      <c r="F31" s="257"/>
      <c r="G31" s="257"/>
      <c r="H31" s="257"/>
      <c r="I31" s="257"/>
      <c r="J31" s="257"/>
      <c r="K31" s="257"/>
      <c r="L31" s="257"/>
      <c r="M31" s="257"/>
    </row>
    <row r="32" spans="1:13" ht="11.25" customHeight="1">
      <c r="A32" s="19" t="s">
        <v>17</v>
      </c>
      <c r="B32" s="16"/>
      <c r="C32" s="16"/>
      <c r="D32" s="16" t="s">
        <v>535</v>
      </c>
      <c r="E32" s="16"/>
      <c r="F32" s="16"/>
      <c r="G32" s="16"/>
      <c r="H32" s="29"/>
      <c r="I32" s="29"/>
      <c r="J32" s="29"/>
      <c r="K32" s="29"/>
      <c r="L32" s="29"/>
      <c r="M32" s="16"/>
    </row>
    <row r="33" spans="1:13" ht="11.25" customHeight="1">
      <c r="A33" s="16"/>
      <c r="B33" s="16"/>
      <c r="C33" s="16"/>
      <c r="D33" s="16" t="s">
        <v>536</v>
      </c>
      <c r="E33" s="16"/>
      <c r="F33" s="16"/>
      <c r="G33" s="16"/>
      <c r="H33" s="29"/>
      <c r="I33" s="29"/>
      <c r="J33" s="29"/>
      <c r="K33" s="29"/>
      <c r="L33" s="29"/>
      <c r="M33" s="16"/>
    </row>
    <row r="34" spans="1:13" ht="11.25" customHeight="1">
      <c r="A34" s="16"/>
      <c r="B34" s="16"/>
      <c r="C34" s="16"/>
      <c r="D34" s="16" t="s">
        <v>537</v>
      </c>
      <c r="E34" s="16"/>
      <c r="F34" s="16"/>
      <c r="G34" s="16"/>
      <c r="H34" s="29"/>
      <c r="I34" s="29"/>
      <c r="J34" s="29"/>
      <c r="K34" s="29"/>
      <c r="L34" s="29"/>
      <c r="M34" s="16"/>
    </row>
    <row r="35" spans="1:13" ht="11.25" customHeight="1">
      <c r="A35" s="16"/>
      <c r="B35" s="16"/>
      <c r="C35" s="16"/>
      <c r="D35" s="16" t="s">
        <v>538</v>
      </c>
      <c r="E35" s="16"/>
      <c r="F35" s="16"/>
      <c r="G35" s="16"/>
      <c r="H35" s="29"/>
      <c r="I35" s="29"/>
      <c r="J35" s="29"/>
      <c r="K35" s="29"/>
      <c r="L35" s="29"/>
      <c r="M35" s="16"/>
    </row>
    <row r="36" spans="1:13" ht="11.25" customHeight="1">
      <c r="A36" s="16"/>
      <c r="B36" s="16"/>
      <c r="C36" s="16"/>
      <c r="D36" s="16" t="s">
        <v>539</v>
      </c>
      <c r="E36" s="16"/>
      <c r="F36" s="16"/>
      <c r="G36" s="16"/>
      <c r="H36" s="29"/>
      <c r="I36" s="29"/>
      <c r="J36" s="29"/>
      <c r="K36" s="29"/>
      <c r="L36" s="29"/>
      <c r="M36" s="16"/>
    </row>
    <row r="37" spans="1:13" ht="11.25" customHeight="1">
      <c r="A37" s="16"/>
      <c r="B37" s="16"/>
      <c r="C37" s="16"/>
      <c r="D37" s="16" t="s">
        <v>467</v>
      </c>
      <c r="E37" s="16"/>
      <c r="F37" s="16"/>
      <c r="G37" s="16"/>
      <c r="H37" s="29"/>
      <c r="I37" s="29"/>
      <c r="J37" s="29"/>
      <c r="K37" s="29"/>
      <c r="L37" s="29"/>
      <c r="M37" s="16"/>
    </row>
    <row r="38" spans="1:13" ht="11.25" customHeight="1">
      <c r="A38" s="16"/>
      <c r="B38" s="16"/>
      <c r="C38" s="16"/>
      <c r="D38" s="261" t="s">
        <v>475</v>
      </c>
      <c r="E38" s="260"/>
      <c r="F38" s="260"/>
      <c r="G38" s="260"/>
      <c r="H38" s="260"/>
      <c r="I38" s="260"/>
      <c r="J38" s="260"/>
      <c r="K38" s="260"/>
      <c r="L38" s="260"/>
      <c r="M38" s="260"/>
    </row>
    <row r="39" spans="1:13" ht="11.25" customHeight="1">
      <c r="A39" s="16"/>
      <c r="B39" s="16"/>
      <c r="C39" s="16"/>
      <c r="D39" s="260"/>
      <c r="E39" s="260"/>
      <c r="F39" s="260"/>
      <c r="G39" s="260"/>
      <c r="H39" s="260"/>
      <c r="I39" s="260"/>
      <c r="J39" s="260"/>
      <c r="K39" s="260"/>
      <c r="L39" s="260"/>
      <c r="M39" s="260"/>
    </row>
    <row r="40" ht="11.25" hidden="1">
      <c r="A40" t="s">
        <v>1</v>
      </c>
    </row>
  </sheetData>
  <sheetProtection/>
  <mergeCells count="28">
    <mergeCell ref="D38:M39"/>
    <mergeCell ref="A13:D13"/>
    <mergeCell ref="A16:D16"/>
    <mergeCell ref="A2:J2"/>
    <mergeCell ref="A3:J3"/>
    <mergeCell ref="A4:J4"/>
    <mergeCell ref="A5:J5"/>
    <mergeCell ref="A8:D8"/>
    <mergeCell ref="A10:D10"/>
    <mergeCell ref="A27:D27"/>
    <mergeCell ref="A14:D14"/>
    <mergeCell ref="A11:D11"/>
    <mergeCell ref="A15:D15"/>
    <mergeCell ref="A18:D18"/>
    <mergeCell ref="A19:D19"/>
    <mergeCell ref="A20:D20"/>
    <mergeCell ref="A17:D17"/>
    <mergeCell ref="A12:D12"/>
    <mergeCell ref="K2:M2"/>
    <mergeCell ref="B31:M31"/>
    <mergeCell ref="B30:M30"/>
    <mergeCell ref="A21:D21"/>
    <mergeCell ref="A22:D22"/>
    <mergeCell ref="A23:D23"/>
    <mergeCell ref="A24:D24"/>
    <mergeCell ref="A25:D25"/>
    <mergeCell ref="A26:D26"/>
    <mergeCell ref="A28:D28"/>
  </mergeCells>
  <hyperlinks>
    <hyperlink ref="K2:M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15.xml><?xml version="1.0" encoding="utf-8"?>
<worksheet xmlns="http://schemas.openxmlformats.org/spreadsheetml/2006/main" xmlns:r="http://schemas.openxmlformats.org/officeDocument/2006/relationships">
  <dimension ref="A2:N45"/>
  <sheetViews>
    <sheetView showGridLines="0" showRowColHeaders="0" zoomScalePageLayoutView="0" workbookViewId="0" topLeftCell="A1">
      <pane xSplit="4" ySplit="8" topLeftCell="E9"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 style="0" customWidth="1"/>
    <col min="5" max="5" width="10.16015625" style="8" customWidth="1"/>
    <col min="6" max="6" width="12.33203125" style="0" customWidth="1"/>
    <col min="7" max="7" width="12.16015625" style="0" customWidth="1"/>
    <col min="8" max="8" width="4" style="0" customWidth="1"/>
    <col min="9" max="9" width="10.16015625" style="0" customWidth="1"/>
    <col min="10" max="10" width="11.66015625" style="0" customWidth="1"/>
    <col min="11" max="11" width="16.66015625" style="0" customWidth="1"/>
    <col min="12" max="12" width="10.83203125" style="0" customWidth="1"/>
    <col min="13" max="13" width="2.66015625" style="0" customWidth="1"/>
    <col min="14" max="16384" width="0" style="0" hidden="1" customWidth="1"/>
  </cols>
  <sheetData>
    <row r="1" ht="15.75" customHeight="1"/>
    <row r="2" spans="1:14" ht="12.75">
      <c r="A2" s="268" t="s">
        <v>166</v>
      </c>
      <c r="B2" s="276"/>
      <c r="C2" s="276"/>
      <c r="D2" s="276"/>
      <c r="E2" s="276"/>
      <c r="F2" s="276"/>
      <c r="G2" s="276"/>
      <c r="H2" s="276"/>
      <c r="I2" s="276"/>
      <c r="J2" s="276"/>
      <c r="K2" s="276"/>
      <c r="L2" s="254" t="s">
        <v>165</v>
      </c>
      <c r="M2" s="254"/>
      <c r="N2" t="s">
        <v>1</v>
      </c>
    </row>
    <row r="3" spans="1:14" ht="12.75">
      <c r="A3" s="268" t="s">
        <v>504</v>
      </c>
      <c r="B3" s="276"/>
      <c r="C3" s="276"/>
      <c r="D3" s="276"/>
      <c r="E3" s="276"/>
      <c r="F3" s="276"/>
      <c r="G3" s="276"/>
      <c r="H3" s="276"/>
      <c r="I3" s="276"/>
      <c r="J3" s="276"/>
      <c r="K3" s="276"/>
      <c r="L3" s="21"/>
      <c r="M3" s="21"/>
      <c r="N3" s="54"/>
    </row>
    <row r="4" spans="1:13" ht="12.75">
      <c r="A4" s="268">
        <v>2015</v>
      </c>
      <c r="B4" s="276"/>
      <c r="C4" s="276"/>
      <c r="D4" s="276"/>
      <c r="E4" s="276"/>
      <c r="F4" s="276"/>
      <c r="G4" s="276"/>
      <c r="H4" s="276"/>
      <c r="I4" s="276"/>
      <c r="J4" s="276"/>
      <c r="K4" s="276"/>
      <c r="L4" s="21"/>
      <c r="M4" s="21"/>
    </row>
    <row r="5" spans="1:13" ht="11.25">
      <c r="A5" s="5"/>
      <c r="B5" s="5"/>
      <c r="C5" s="5"/>
      <c r="D5" s="5"/>
      <c r="E5" s="6"/>
      <c r="F5" s="6"/>
      <c r="G5" s="6"/>
      <c r="H5" s="6"/>
      <c r="I5" s="5"/>
      <c r="J5" s="5"/>
      <c r="K5" s="5"/>
      <c r="L5" s="5"/>
      <c r="M5" s="5"/>
    </row>
    <row r="6" ht="1.5" customHeight="1"/>
    <row r="7" spans="1:13" ht="11.25" customHeight="1">
      <c r="A7" s="269" t="s">
        <v>164</v>
      </c>
      <c r="B7" s="269"/>
      <c r="C7" s="269"/>
      <c r="D7" s="269"/>
      <c r="E7" s="25" t="s">
        <v>4</v>
      </c>
      <c r="F7" s="12" t="s">
        <v>6</v>
      </c>
      <c r="G7" s="12" t="s">
        <v>21</v>
      </c>
      <c r="H7" s="10"/>
      <c r="I7" s="12" t="s">
        <v>20</v>
      </c>
      <c r="J7" s="10" t="s">
        <v>470</v>
      </c>
      <c r="K7" s="10" t="s">
        <v>32</v>
      </c>
      <c r="L7" s="10" t="s">
        <v>544</v>
      </c>
      <c r="M7" s="38" t="s">
        <v>15</v>
      </c>
    </row>
    <row r="8" spans="1:13" ht="1.5" customHeight="1">
      <c r="A8" s="7"/>
      <c r="B8" s="7"/>
      <c r="C8" s="7"/>
      <c r="D8" s="7"/>
      <c r="E8" s="15"/>
      <c r="F8" s="15"/>
      <c r="G8" s="15"/>
      <c r="H8" s="15"/>
      <c r="I8" s="7"/>
      <c r="J8" s="7"/>
      <c r="K8" s="15"/>
      <c r="L8" s="15"/>
      <c r="M8" s="15"/>
    </row>
    <row r="9" spans="1:13" ht="23.25" customHeight="1">
      <c r="A9" s="258" t="s">
        <v>4</v>
      </c>
      <c r="B9" s="259"/>
      <c r="C9" s="259"/>
      <c r="D9" s="259"/>
      <c r="E9" s="158">
        <f>SUM(F9:L9)</f>
        <v>535780</v>
      </c>
      <c r="F9" s="166">
        <f>SUM(F10:F24)</f>
        <v>259077</v>
      </c>
      <c r="G9" s="97">
        <f>SUM(G10:G24)</f>
        <v>42049</v>
      </c>
      <c r="H9" s="16"/>
      <c r="I9" s="170">
        <f>+SUM(I10:I24)</f>
        <v>799</v>
      </c>
      <c r="J9" s="167">
        <f>SUM(J10:J24)</f>
        <v>525</v>
      </c>
      <c r="K9" s="94">
        <v>0</v>
      </c>
      <c r="L9" s="97">
        <v>233330</v>
      </c>
      <c r="M9" s="16"/>
    </row>
    <row r="10" spans="1:13" ht="23.25" customHeight="1">
      <c r="A10" s="313" t="s">
        <v>485</v>
      </c>
      <c r="B10" s="313"/>
      <c r="C10" s="313"/>
      <c r="D10" s="313"/>
      <c r="E10" s="158">
        <f aca="true" t="shared" si="0" ref="E10:E24">SUM(F10:L10)</f>
        <v>149496</v>
      </c>
      <c r="F10" s="159">
        <v>84823</v>
      </c>
      <c r="G10" s="160">
        <v>14530</v>
      </c>
      <c r="H10" s="16"/>
      <c r="I10" s="46">
        <v>94</v>
      </c>
      <c r="J10" s="16">
        <v>0</v>
      </c>
      <c r="K10" s="52">
        <v>0</v>
      </c>
      <c r="L10" s="118">
        <v>50049</v>
      </c>
      <c r="M10" s="16"/>
    </row>
    <row r="11" spans="1:13" ht="17.25" customHeight="1">
      <c r="A11" s="313" t="s">
        <v>501</v>
      </c>
      <c r="B11" s="313"/>
      <c r="C11" s="313"/>
      <c r="D11" s="313"/>
      <c r="E11" s="158">
        <f t="shared" si="0"/>
        <v>740</v>
      </c>
      <c r="F11" s="159">
        <v>138</v>
      </c>
      <c r="G11">
        <v>3</v>
      </c>
      <c r="H11" s="16"/>
      <c r="I11" s="46">
        <v>0</v>
      </c>
      <c r="J11" s="16">
        <v>250</v>
      </c>
      <c r="K11" s="52">
        <v>0</v>
      </c>
      <c r="L11" s="118">
        <v>349</v>
      </c>
      <c r="M11" s="16"/>
    </row>
    <row r="12" spans="1:13" ht="17.25" customHeight="1">
      <c r="A12" s="313" t="s">
        <v>502</v>
      </c>
      <c r="B12" s="313"/>
      <c r="C12" s="313"/>
      <c r="D12" s="313"/>
      <c r="E12" s="158">
        <f t="shared" si="0"/>
        <v>1903</v>
      </c>
      <c r="F12" s="159">
        <v>1560</v>
      </c>
      <c r="G12" s="160">
        <v>0</v>
      </c>
      <c r="H12" s="16"/>
      <c r="I12" s="46">
        <v>0</v>
      </c>
      <c r="J12" s="16">
        <v>0</v>
      </c>
      <c r="K12" s="52">
        <v>0</v>
      </c>
      <c r="L12" s="118">
        <v>343</v>
      </c>
      <c r="M12" s="16"/>
    </row>
    <row r="13" spans="1:13" ht="17.25" customHeight="1">
      <c r="A13" s="313" t="s">
        <v>163</v>
      </c>
      <c r="B13" s="313"/>
      <c r="C13" s="313"/>
      <c r="D13" s="313"/>
      <c r="E13" s="158">
        <f t="shared" si="0"/>
        <v>14644</v>
      </c>
      <c r="F13" s="159">
        <v>4818</v>
      </c>
      <c r="G13" s="160">
        <v>736</v>
      </c>
      <c r="H13" s="16"/>
      <c r="I13" s="46">
        <v>26</v>
      </c>
      <c r="J13" s="16">
        <v>0</v>
      </c>
      <c r="K13" s="52">
        <v>0</v>
      </c>
      <c r="L13" s="118">
        <v>9064</v>
      </c>
      <c r="M13" s="16"/>
    </row>
    <row r="14" spans="1:13" ht="17.25" customHeight="1">
      <c r="A14" s="313" t="s">
        <v>162</v>
      </c>
      <c r="B14" s="313"/>
      <c r="C14" s="313"/>
      <c r="D14" s="313"/>
      <c r="E14" s="158">
        <f t="shared" si="0"/>
        <v>15129</v>
      </c>
      <c r="F14" s="159">
        <v>7961</v>
      </c>
      <c r="G14" s="160">
        <v>673</v>
      </c>
      <c r="H14" s="16"/>
      <c r="I14" s="46">
        <v>18</v>
      </c>
      <c r="J14" s="16">
        <v>4</v>
      </c>
      <c r="K14" s="52">
        <v>0</v>
      </c>
      <c r="L14" s="118">
        <v>6473</v>
      </c>
      <c r="M14" s="16"/>
    </row>
    <row r="15" spans="1:13" ht="17.25" customHeight="1">
      <c r="A15" s="313" t="s">
        <v>161</v>
      </c>
      <c r="B15" s="313"/>
      <c r="C15" s="313"/>
      <c r="D15" s="313"/>
      <c r="E15" s="158">
        <f t="shared" si="0"/>
        <v>33351</v>
      </c>
      <c r="F15" s="159">
        <v>14981</v>
      </c>
      <c r="G15" s="160">
        <v>2409</v>
      </c>
      <c r="H15" s="16"/>
      <c r="I15" s="46">
        <v>157</v>
      </c>
      <c r="J15" s="16">
        <v>56</v>
      </c>
      <c r="K15" s="52">
        <v>0</v>
      </c>
      <c r="L15" s="118">
        <v>15748</v>
      </c>
      <c r="M15" s="16"/>
    </row>
    <row r="16" spans="1:13" ht="17.25" customHeight="1">
      <c r="A16" s="313" t="s">
        <v>160</v>
      </c>
      <c r="B16" s="313"/>
      <c r="C16" s="313"/>
      <c r="D16" s="313"/>
      <c r="E16" s="158">
        <f t="shared" si="0"/>
        <v>36502</v>
      </c>
      <c r="F16" s="159">
        <v>16190</v>
      </c>
      <c r="G16" s="160">
        <v>2545</v>
      </c>
      <c r="H16" s="16"/>
      <c r="I16" s="46">
        <v>98</v>
      </c>
      <c r="J16" s="16">
        <v>0</v>
      </c>
      <c r="K16" s="52">
        <v>0</v>
      </c>
      <c r="L16" s="118">
        <v>17669</v>
      </c>
      <c r="M16" s="16"/>
    </row>
    <row r="17" spans="1:13" ht="28.5" customHeight="1">
      <c r="A17" s="272" t="s">
        <v>159</v>
      </c>
      <c r="B17" s="272"/>
      <c r="C17" s="272"/>
      <c r="D17" s="272"/>
      <c r="E17" s="158">
        <f t="shared" si="0"/>
        <v>46427</v>
      </c>
      <c r="F17" s="159">
        <v>21323</v>
      </c>
      <c r="G17" s="157">
        <v>2952</v>
      </c>
      <c r="H17" s="16"/>
      <c r="I17" s="46">
        <v>146</v>
      </c>
      <c r="J17" s="16">
        <v>49</v>
      </c>
      <c r="K17" s="52">
        <v>0</v>
      </c>
      <c r="L17" s="118">
        <v>21957</v>
      </c>
      <c r="M17" s="16"/>
    </row>
    <row r="18" spans="1:13" ht="17.25" customHeight="1">
      <c r="A18" s="313" t="s">
        <v>158</v>
      </c>
      <c r="B18" s="313"/>
      <c r="C18" s="313"/>
      <c r="D18" s="313"/>
      <c r="E18" s="158">
        <f t="shared" si="0"/>
        <v>32188</v>
      </c>
      <c r="F18" s="159">
        <v>16067</v>
      </c>
      <c r="G18" s="160">
        <v>2679</v>
      </c>
      <c r="H18" s="16"/>
      <c r="I18" s="46">
        <v>72</v>
      </c>
      <c r="J18" s="169">
        <v>48</v>
      </c>
      <c r="K18" s="52">
        <v>0</v>
      </c>
      <c r="L18" s="118">
        <v>13322</v>
      </c>
      <c r="M18" s="16"/>
    </row>
    <row r="19" spans="1:13" ht="17.25" customHeight="1">
      <c r="A19" s="313" t="s">
        <v>157</v>
      </c>
      <c r="B19" s="313"/>
      <c r="C19" s="313"/>
      <c r="D19" s="313"/>
      <c r="E19" s="158">
        <f t="shared" si="0"/>
        <v>116449</v>
      </c>
      <c r="F19" s="159">
        <v>62783</v>
      </c>
      <c r="G19" s="160">
        <v>9209</v>
      </c>
      <c r="H19" s="16"/>
      <c r="I19" s="46">
        <v>8</v>
      </c>
      <c r="J19" s="16">
        <v>0</v>
      </c>
      <c r="K19" s="52">
        <v>0</v>
      </c>
      <c r="L19" s="118">
        <v>44449</v>
      </c>
      <c r="M19" s="16"/>
    </row>
    <row r="20" spans="1:13" ht="17.25" customHeight="1">
      <c r="A20" s="313" t="s">
        <v>156</v>
      </c>
      <c r="B20" s="313"/>
      <c r="C20" s="313"/>
      <c r="D20" s="313"/>
      <c r="E20" s="158">
        <f t="shared" si="0"/>
        <v>3541</v>
      </c>
      <c r="F20" s="159">
        <v>0</v>
      </c>
      <c r="G20" s="160">
        <v>289</v>
      </c>
      <c r="H20" s="16"/>
      <c r="I20" s="46">
        <v>10</v>
      </c>
      <c r="J20" s="16">
        <v>0</v>
      </c>
      <c r="K20" s="52">
        <v>0</v>
      </c>
      <c r="L20" s="118">
        <v>3242</v>
      </c>
      <c r="M20" s="16"/>
    </row>
    <row r="21" spans="1:13" ht="17.25" customHeight="1">
      <c r="A21" s="313" t="s">
        <v>155</v>
      </c>
      <c r="B21" s="313"/>
      <c r="C21" s="313"/>
      <c r="D21" s="313"/>
      <c r="E21" s="158">
        <f t="shared" si="0"/>
        <v>25255</v>
      </c>
      <c r="F21" s="159">
        <v>12022</v>
      </c>
      <c r="G21" s="160">
        <v>1602</v>
      </c>
      <c r="H21" s="16"/>
      <c r="I21" s="46">
        <v>41</v>
      </c>
      <c r="J21" s="16">
        <v>45</v>
      </c>
      <c r="K21" s="52">
        <v>0</v>
      </c>
      <c r="L21" s="118">
        <v>11545</v>
      </c>
      <c r="M21" s="16"/>
    </row>
    <row r="22" spans="1:13" ht="17.25" customHeight="1">
      <c r="A22" s="313" t="s">
        <v>499</v>
      </c>
      <c r="B22" s="313"/>
      <c r="C22" s="313"/>
      <c r="D22" s="313"/>
      <c r="E22" s="158">
        <f t="shared" si="0"/>
        <v>37729</v>
      </c>
      <c r="F22" s="159">
        <v>8960</v>
      </c>
      <c r="G22" s="160">
        <v>2891</v>
      </c>
      <c r="H22" s="16"/>
      <c r="I22" s="46">
        <v>106</v>
      </c>
      <c r="J22" s="16">
        <v>23</v>
      </c>
      <c r="K22" s="52">
        <v>0</v>
      </c>
      <c r="L22" s="118">
        <v>25749</v>
      </c>
      <c r="M22" s="16"/>
    </row>
    <row r="23" spans="1:13" ht="17.25" customHeight="1">
      <c r="A23" s="313" t="s">
        <v>498</v>
      </c>
      <c r="B23" s="313"/>
      <c r="C23" s="313"/>
      <c r="D23" s="313"/>
      <c r="E23" s="158">
        <f t="shared" si="0"/>
        <v>14708</v>
      </c>
      <c r="F23" s="159">
        <v>6616</v>
      </c>
      <c r="G23" s="160">
        <v>935</v>
      </c>
      <c r="H23" s="16"/>
      <c r="I23" s="46">
        <v>23</v>
      </c>
      <c r="J23" s="16">
        <v>50</v>
      </c>
      <c r="K23" s="52">
        <v>0</v>
      </c>
      <c r="L23" s="118">
        <v>7084</v>
      </c>
      <c r="M23" s="16"/>
    </row>
    <row r="24" spans="1:13" ht="17.25" customHeight="1">
      <c r="A24" s="313" t="s">
        <v>500</v>
      </c>
      <c r="B24" s="313"/>
      <c r="C24" s="313"/>
      <c r="D24" s="313"/>
      <c r="E24" s="158">
        <f t="shared" si="0"/>
        <v>7718</v>
      </c>
      <c r="F24" s="159">
        <v>835</v>
      </c>
      <c r="G24" s="160">
        <v>596</v>
      </c>
      <c r="H24" s="16"/>
      <c r="I24" s="46">
        <v>0</v>
      </c>
      <c r="J24" s="16">
        <v>0</v>
      </c>
      <c r="K24" s="52">
        <v>0</v>
      </c>
      <c r="L24" s="118">
        <v>6287</v>
      </c>
      <c r="M24" s="16"/>
    </row>
    <row r="25" spans="1:13" ht="17.25" customHeight="1">
      <c r="A25" s="324"/>
      <c r="B25" s="324"/>
      <c r="C25" s="324"/>
      <c r="D25" s="324"/>
      <c r="E25" s="15"/>
      <c r="F25" s="15"/>
      <c r="G25" s="15"/>
      <c r="H25" s="15"/>
      <c r="I25" s="17"/>
      <c r="J25" s="17"/>
      <c r="K25" s="17"/>
      <c r="L25" s="17"/>
      <c r="M25" s="17"/>
    </row>
    <row r="26" spans="1:13" ht="11.25" customHeight="1">
      <c r="A26" s="16"/>
      <c r="B26" s="16"/>
      <c r="C26" s="16"/>
      <c r="D26" s="16"/>
      <c r="F26" s="16"/>
      <c r="G26" s="16"/>
      <c r="H26" s="16"/>
      <c r="I26" s="16"/>
      <c r="J26" s="16"/>
      <c r="K26" s="16"/>
      <c r="L26" s="325"/>
      <c r="M26" s="325"/>
    </row>
    <row r="27" spans="1:13" s="16" customFormat="1" ht="11.25" customHeight="1">
      <c r="A27" s="19" t="s">
        <v>14</v>
      </c>
      <c r="C27" s="305" t="s">
        <v>154</v>
      </c>
      <c r="D27" s="257"/>
      <c r="E27" s="257"/>
      <c r="F27" s="257"/>
      <c r="G27" s="257"/>
      <c r="H27" s="257"/>
      <c r="I27" s="257"/>
      <c r="J27" s="257"/>
      <c r="K27" s="257"/>
      <c r="L27" s="257"/>
      <c r="M27" s="257"/>
    </row>
    <row r="28" spans="1:13" s="16" customFormat="1" ht="11.25" customHeight="1">
      <c r="A28" s="52" t="s">
        <v>15</v>
      </c>
      <c r="B28" s="271" t="s">
        <v>545</v>
      </c>
      <c r="C28" s="271"/>
      <c r="D28" s="271"/>
      <c r="E28" s="271"/>
      <c r="F28" s="271"/>
      <c r="G28" s="271"/>
      <c r="H28" s="271"/>
      <c r="I28" s="271"/>
      <c r="J28" s="271"/>
      <c r="K28" s="271"/>
      <c r="L28" s="271"/>
      <c r="M28" s="271"/>
    </row>
    <row r="29" spans="1:13" ht="11.25">
      <c r="A29" s="16" t="s">
        <v>10</v>
      </c>
      <c r="B29" s="271" t="s">
        <v>153</v>
      </c>
      <c r="C29" s="271"/>
      <c r="D29" s="271"/>
      <c r="E29" s="271"/>
      <c r="F29" s="271"/>
      <c r="G29" s="271"/>
      <c r="H29" s="271"/>
      <c r="I29" s="271"/>
      <c r="J29" s="271"/>
      <c r="K29" s="271"/>
      <c r="L29" s="271"/>
      <c r="M29" s="271"/>
    </row>
    <row r="30" spans="1:13" ht="11.25">
      <c r="A30" s="16" t="s">
        <v>35</v>
      </c>
      <c r="B30" s="271" t="s">
        <v>152</v>
      </c>
      <c r="C30" s="271"/>
      <c r="D30" s="271"/>
      <c r="E30" s="271"/>
      <c r="F30" s="271"/>
      <c r="G30" s="271"/>
      <c r="H30" s="271"/>
      <c r="I30" s="271"/>
      <c r="J30" s="271"/>
      <c r="K30" s="271"/>
      <c r="L30" s="271"/>
      <c r="M30" s="271"/>
    </row>
    <row r="31" spans="1:13" ht="11.25">
      <c r="A31" s="16" t="s">
        <v>34</v>
      </c>
      <c r="B31" s="271" t="s">
        <v>151</v>
      </c>
      <c r="C31" s="271"/>
      <c r="D31" s="271"/>
      <c r="E31" s="271"/>
      <c r="F31" s="271"/>
      <c r="G31" s="271"/>
      <c r="H31" s="271"/>
      <c r="I31" s="271"/>
      <c r="J31" s="271"/>
      <c r="K31" s="271"/>
      <c r="L31" s="271"/>
      <c r="M31" s="271"/>
    </row>
    <row r="32" spans="1:13" ht="11.25">
      <c r="A32" s="16" t="s">
        <v>150</v>
      </c>
      <c r="B32" s="257" t="s">
        <v>149</v>
      </c>
      <c r="C32" s="257"/>
      <c r="D32" s="257"/>
      <c r="E32" s="257"/>
      <c r="F32" s="257"/>
      <c r="G32" s="257"/>
      <c r="H32" s="257"/>
      <c r="I32" s="257"/>
      <c r="J32" s="257"/>
      <c r="K32" s="257"/>
      <c r="L32" s="257"/>
      <c r="M32" s="257"/>
    </row>
    <row r="33" spans="1:13" ht="11.25">
      <c r="A33" s="16" t="s">
        <v>148</v>
      </c>
      <c r="B33" s="271" t="s">
        <v>147</v>
      </c>
      <c r="C33" s="271"/>
      <c r="D33" s="271"/>
      <c r="E33" s="271"/>
      <c r="F33" s="271"/>
      <c r="G33" s="271"/>
      <c r="H33" s="271"/>
      <c r="I33" s="271"/>
      <c r="J33" s="271"/>
      <c r="K33" s="271"/>
      <c r="L33" s="271"/>
      <c r="M33" s="271"/>
    </row>
    <row r="34" spans="1:13" ht="11.25">
      <c r="A34" s="16" t="s">
        <v>146</v>
      </c>
      <c r="B34" s="257" t="s">
        <v>145</v>
      </c>
      <c r="C34" s="257"/>
      <c r="D34" s="257"/>
      <c r="E34" s="257"/>
      <c r="F34" s="257"/>
      <c r="G34" s="257"/>
      <c r="H34" s="257"/>
      <c r="I34" s="257"/>
      <c r="J34" s="257"/>
      <c r="K34" s="257"/>
      <c r="L34" s="257"/>
      <c r="M34" s="257"/>
    </row>
    <row r="35" spans="1:13" ht="11.25">
      <c r="A35" s="16" t="s">
        <v>144</v>
      </c>
      <c r="B35" s="271" t="s">
        <v>143</v>
      </c>
      <c r="C35" s="271"/>
      <c r="D35" s="271"/>
      <c r="E35" s="271"/>
      <c r="F35" s="271"/>
      <c r="G35" s="271"/>
      <c r="H35" s="271"/>
      <c r="I35" s="271"/>
      <c r="J35" s="271"/>
      <c r="K35" s="271"/>
      <c r="L35" s="271"/>
      <c r="M35" s="271"/>
    </row>
    <row r="36" spans="1:13" ht="11.25">
      <c r="A36" s="16" t="s">
        <v>142</v>
      </c>
      <c r="B36" s="257" t="s">
        <v>141</v>
      </c>
      <c r="C36" s="257"/>
      <c r="D36" s="257"/>
      <c r="E36" s="257"/>
      <c r="F36" s="257"/>
      <c r="G36" s="257"/>
      <c r="H36" s="257"/>
      <c r="I36" s="257"/>
      <c r="J36" s="257"/>
      <c r="K36" s="257"/>
      <c r="L36" s="257"/>
      <c r="M36" s="257"/>
    </row>
    <row r="37" spans="1:13" ht="11.25">
      <c r="A37" s="16" t="s">
        <v>140</v>
      </c>
      <c r="B37" s="271" t="s">
        <v>505</v>
      </c>
      <c r="C37" s="271"/>
      <c r="D37" s="271"/>
      <c r="E37" s="271"/>
      <c r="F37" s="271"/>
      <c r="G37" s="271"/>
      <c r="H37" s="271"/>
      <c r="I37" s="271"/>
      <c r="J37" s="271"/>
      <c r="K37" s="271"/>
      <c r="L37" s="271"/>
      <c r="M37" s="271"/>
    </row>
    <row r="38" spans="1:13" ht="11.25">
      <c r="A38" s="16" t="s">
        <v>139</v>
      </c>
      <c r="B38" s="257" t="s">
        <v>541</v>
      </c>
      <c r="C38" s="257"/>
      <c r="D38" s="257"/>
      <c r="E38" s="257"/>
      <c r="F38" s="257"/>
      <c r="G38" s="257"/>
      <c r="H38" s="257"/>
      <c r="I38" s="257"/>
      <c r="J38" s="257"/>
      <c r="K38" s="257"/>
      <c r="L38" s="257"/>
      <c r="M38" s="257"/>
    </row>
    <row r="39" spans="1:14" ht="11.25">
      <c r="A39" s="19" t="s">
        <v>17</v>
      </c>
      <c r="B39" s="16"/>
      <c r="C39" s="16"/>
      <c r="D39" s="16" t="s">
        <v>535</v>
      </c>
      <c r="E39" s="16"/>
      <c r="F39" s="16"/>
      <c r="G39" s="16"/>
      <c r="H39" s="16"/>
      <c r="I39" s="29"/>
      <c r="J39" s="29"/>
      <c r="K39" s="29"/>
      <c r="L39" s="29"/>
      <c r="M39" s="29"/>
      <c r="N39" s="67"/>
    </row>
    <row r="40" spans="1:14" ht="11.25">
      <c r="A40" s="16"/>
      <c r="B40" s="16"/>
      <c r="C40" s="16"/>
      <c r="D40" s="16" t="s">
        <v>536</v>
      </c>
      <c r="E40" s="16"/>
      <c r="F40" s="16"/>
      <c r="G40" s="16"/>
      <c r="H40" s="16"/>
      <c r="I40" s="29"/>
      <c r="J40" s="29"/>
      <c r="K40" s="29"/>
      <c r="L40" s="29"/>
      <c r="M40" s="29"/>
      <c r="N40" s="67"/>
    </row>
    <row r="41" spans="1:14" ht="11.25">
      <c r="A41" s="16"/>
      <c r="B41" s="16"/>
      <c r="C41" s="16"/>
      <c r="D41" s="16" t="s">
        <v>537</v>
      </c>
      <c r="E41" s="16"/>
      <c r="F41" s="16"/>
      <c r="G41" s="16"/>
      <c r="H41" s="16"/>
      <c r="I41" s="29"/>
      <c r="J41" s="29"/>
      <c r="K41" s="29"/>
      <c r="L41" s="29"/>
      <c r="M41" s="29"/>
      <c r="N41" s="67"/>
    </row>
    <row r="42" spans="1:14" ht="11.25">
      <c r="A42" s="16"/>
      <c r="B42" s="16"/>
      <c r="C42" s="16"/>
      <c r="D42" s="16" t="s">
        <v>538</v>
      </c>
      <c r="E42" s="16"/>
      <c r="F42" s="16"/>
      <c r="G42" s="16"/>
      <c r="H42" s="16"/>
      <c r="I42" s="29"/>
      <c r="J42" s="29"/>
      <c r="K42" s="29"/>
      <c r="L42" s="29"/>
      <c r="M42" s="29"/>
      <c r="N42" s="67"/>
    </row>
    <row r="43" spans="1:14" ht="11.25">
      <c r="A43" s="16"/>
      <c r="B43" s="16"/>
      <c r="C43" s="16"/>
      <c r="D43" s="16" t="s">
        <v>539</v>
      </c>
      <c r="E43" s="16"/>
      <c r="F43" s="16"/>
      <c r="G43" s="16"/>
      <c r="H43" s="16"/>
      <c r="I43" s="29"/>
      <c r="J43" s="29"/>
      <c r="K43" s="29"/>
      <c r="L43" s="29"/>
      <c r="M43" s="29"/>
      <c r="N43" s="67"/>
    </row>
    <row r="44" spans="1:14" ht="11.25" customHeight="1">
      <c r="A44" s="16"/>
      <c r="B44" s="16"/>
      <c r="C44" s="16"/>
      <c r="D44" s="16" t="s">
        <v>467</v>
      </c>
      <c r="E44" s="16"/>
      <c r="F44" s="16"/>
      <c r="G44" s="16"/>
      <c r="H44" s="16"/>
      <c r="I44" s="29"/>
      <c r="J44" s="29"/>
      <c r="K44" s="29"/>
      <c r="L44" s="29"/>
      <c r="M44" s="29"/>
      <c r="N44" s="67"/>
    </row>
    <row r="45" ht="11.25" hidden="1">
      <c r="A45" t="s">
        <v>1</v>
      </c>
    </row>
  </sheetData>
  <sheetProtection/>
  <mergeCells count="35">
    <mergeCell ref="B37:M37"/>
    <mergeCell ref="B38:M38"/>
    <mergeCell ref="A19:D19"/>
    <mergeCell ref="A20:D20"/>
    <mergeCell ref="A21:D21"/>
    <mergeCell ref="A22:D22"/>
    <mergeCell ref="A23:D23"/>
    <mergeCell ref="B28:M28"/>
    <mergeCell ref="L26:M26"/>
    <mergeCell ref="B36:M36"/>
    <mergeCell ref="A7:D7"/>
    <mergeCell ref="A2:K2"/>
    <mergeCell ref="A3:K3"/>
    <mergeCell ref="A4:K4"/>
    <mergeCell ref="A9:D9"/>
    <mergeCell ref="A10:D10"/>
    <mergeCell ref="B29:M29"/>
    <mergeCell ref="A12:D12"/>
    <mergeCell ref="A13:D13"/>
    <mergeCell ref="A14:D14"/>
    <mergeCell ref="A15:D15"/>
    <mergeCell ref="A16:D16"/>
    <mergeCell ref="C27:M27"/>
    <mergeCell ref="A17:D17"/>
    <mergeCell ref="A18:D18"/>
    <mergeCell ref="L2:M2"/>
    <mergeCell ref="B30:M30"/>
    <mergeCell ref="B35:M35"/>
    <mergeCell ref="A24:D24"/>
    <mergeCell ref="A25:D25"/>
    <mergeCell ref="B32:M32"/>
    <mergeCell ref="B33:M33"/>
    <mergeCell ref="B31:M31"/>
    <mergeCell ref="B34:M34"/>
    <mergeCell ref="A11:D11"/>
  </mergeCells>
  <hyperlinks>
    <hyperlink ref="L2:M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16.xml><?xml version="1.0" encoding="utf-8"?>
<worksheet xmlns="http://schemas.openxmlformats.org/spreadsheetml/2006/main" xmlns:r="http://schemas.openxmlformats.org/officeDocument/2006/relationships">
  <dimension ref="A2:P60"/>
  <sheetViews>
    <sheetView showGridLines="0" showRowColHeaders="0" zoomScalePageLayoutView="0" workbookViewId="0" topLeftCell="A1">
      <pane xSplit="4" ySplit="8" topLeftCell="E9"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0.83203125" style="0" customWidth="1"/>
    <col min="5" max="5" width="9.83203125" style="8" customWidth="1"/>
    <col min="6" max="6" width="3" style="8" customWidth="1"/>
    <col min="7" max="7" width="9.5" style="0" customWidth="1"/>
    <col min="8" max="8" width="10.33203125" style="0" customWidth="1"/>
    <col min="9" max="9" width="2.66015625" style="0" customWidth="1"/>
    <col min="10" max="10" width="9.66015625" style="0" customWidth="1"/>
    <col min="11" max="11" width="9.5" style="0" customWidth="1"/>
    <col min="12" max="12" width="14" style="0" customWidth="1"/>
    <col min="13" max="13" width="8.83203125" style="0" customWidth="1"/>
    <col min="14" max="14" width="2.66015625" style="0" customWidth="1"/>
    <col min="15" max="15" width="7.83203125" style="0" customWidth="1"/>
    <col min="16" max="16384" width="0" style="0" hidden="1" customWidth="1"/>
  </cols>
  <sheetData>
    <row r="1" ht="15.75" customHeight="1"/>
    <row r="2" spans="1:16" ht="12.75">
      <c r="A2" s="268" t="s">
        <v>191</v>
      </c>
      <c r="B2" s="276"/>
      <c r="C2" s="276"/>
      <c r="D2" s="276"/>
      <c r="E2" s="276"/>
      <c r="F2" s="276"/>
      <c r="G2" s="276"/>
      <c r="H2" s="276"/>
      <c r="I2" s="276"/>
      <c r="J2" s="276"/>
      <c r="K2" s="276"/>
      <c r="L2" s="276"/>
      <c r="M2" s="254" t="s">
        <v>190</v>
      </c>
      <c r="N2" s="254"/>
      <c r="O2" s="254"/>
      <c r="P2" t="s">
        <v>1</v>
      </c>
    </row>
    <row r="3" spans="1:14" ht="12.75">
      <c r="A3" s="268" t="s">
        <v>189</v>
      </c>
      <c r="B3" s="276"/>
      <c r="C3" s="276"/>
      <c r="D3" s="276"/>
      <c r="E3" s="276"/>
      <c r="F3" s="276"/>
      <c r="G3" s="276"/>
      <c r="H3" s="276"/>
      <c r="I3" s="276"/>
      <c r="J3" s="276"/>
      <c r="K3" s="276"/>
      <c r="L3" s="276"/>
      <c r="M3" s="51"/>
      <c r="N3" s="51"/>
    </row>
    <row r="4" spans="1:14" ht="12.75">
      <c r="A4" s="268">
        <v>2015</v>
      </c>
      <c r="B4" s="276"/>
      <c r="C4" s="276"/>
      <c r="D4" s="276"/>
      <c r="E4" s="276"/>
      <c r="F4" s="276"/>
      <c r="G4" s="276"/>
      <c r="H4" s="276"/>
      <c r="I4" s="276"/>
      <c r="J4" s="276"/>
      <c r="K4" s="276"/>
      <c r="L4" s="276"/>
      <c r="M4" s="51"/>
      <c r="N4" s="51"/>
    </row>
    <row r="5" spans="1:15" ht="11.25">
      <c r="A5" s="5"/>
      <c r="B5" s="5"/>
      <c r="C5" s="5"/>
      <c r="D5" s="5"/>
      <c r="E5" s="6"/>
      <c r="F5" s="6"/>
      <c r="G5" s="6"/>
      <c r="H5" s="6"/>
      <c r="I5" s="6"/>
      <c r="J5" s="5"/>
      <c r="K5" s="5"/>
      <c r="L5" s="5"/>
      <c r="M5" s="5"/>
      <c r="N5" s="5"/>
      <c r="O5" s="7"/>
    </row>
    <row r="6" ht="1.5" customHeight="1"/>
    <row r="7" spans="1:15" ht="22.5" customHeight="1">
      <c r="A7" s="269" t="s">
        <v>90</v>
      </c>
      <c r="B7" s="269"/>
      <c r="C7" s="269"/>
      <c r="D7" s="269"/>
      <c r="E7" s="25" t="s">
        <v>4</v>
      </c>
      <c r="F7" s="25"/>
      <c r="G7" s="12" t="s">
        <v>6</v>
      </c>
      <c r="H7" s="12" t="s">
        <v>21</v>
      </c>
      <c r="I7" s="12"/>
      <c r="J7" s="12" t="s">
        <v>20</v>
      </c>
      <c r="K7" s="10" t="s">
        <v>470</v>
      </c>
      <c r="L7" s="10" t="s">
        <v>32</v>
      </c>
      <c r="M7" s="10" t="s">
        <v>544</v>
      </c>
      <c r="N7" s="38" t="s">
        <v>15</v>
      </c>
      <c r="O7" s="10" t="s">
        <v>473</v>
      </c>
    </row>
    <row r="8" spans="1:15" ht="1.5" customHeight="1">
      <c r="A8" s="7"/>
      <c r="B8" s="7"/>
      <c r="C8" s="7"/>
      <c r="D8" s="7"/>
      <c r="E8" s="15"/>
      <c r="F8" s="15"/>
      <c r="G8" s="15"/>
      <c r="H8" s="15"/>
      <c r="I8" s="15"/>
      <c r="J8" s="7"/>
      <c r="K8" s="7"/>
      <c r="L8" s="15"/>
      <c r="M8" s="15"/>
      <c r="N8" s="15"/>
      <c r="O8" s="15"/>
    </row>
    <row r="9" spans="1:15" ht="34.5" customHeight="1">
      <c r="A9" s="328" t="s">
        <v>506</v>
      </c>
      <c r="B9" s="327"/>
      <c r="C9" s="327"/>
      <c r="D9" s="327"/>
      <c r="E9" s="97">
        <f aca="true" t="shared" si="0" ref="E9:E34">SUM(G9:O9)</f>
        <v>35741</v>
      </c>
      <c r="F9" s="97"/>
      <c r="G9" s="97">
        <f>(G10+G11)</f>
        <v>2127</v>
      </c>
      <c r="H9" s="97">
        <f>SUM(H10:H11)</f>
        <v>3494</v>
      </c>
      <c r="I9" s="97"/>
      <c r="J9" s="97">
        <f>+SUM(J10:J11)</f>
        <v>308</v>
      </c>
      <c r="K9" s="97">
        <f>+SUM(K10:K11)</f>
        <v>133</v>
      </c>
      <c r="L9" s="97">
        <f>(L10+L11)</f>
        <v>1126</v>
      </c>
      <c r="M9" s="156">
        <f>SUM(M10:M11)</f>
        <v>28553</v>
      </c>
      <c r="N9" s="97"/>
      <c r="O9" s="97">
        <v>0</v>
      </c>
    </row>
    <row r="10" spans="1:15" ht="23.25" customHeight="1">
      <c r="A10" s="303" t="s">
        <v>188</v>
      </c>
      <c r="B10" s="304"/>
      <c r="C10" s="304"/>
      <c r="D10" s="304"/>
      <c r="E10" s="97">
        <f t="shared" si="0"/>
        <v>5523</v>
      </c>
      <c r="F10" s="97"/>
      <c r="G10" s="160">
        <v>544</v>
      </c>
      <c r="H10" s="160">
        <v>861</v>
      </c>
      <c r="I10" s="160"/>
      <c r="J10" s="160">
        <v>145</v>
      </c>
      <c r="K10" s="160">
        <v>34</v>
      </c>
      <c r="L10" s="160">
        <v>494</v>
      </c>
      <c r="M10" s="157">
        <v>3445</v>
      </c>
      <c r="N10" s="160"/>
      <c r="O10" s="160">
        <v>0</v>
      </c>
    </row>
    <row r="11" spans="1:15" ht="16.5" customHeight="1">
      <c r="A11" s="303" t="s">
        <v>187</v>
      </c>
      <c r="B11" s="304"/>
      <c r="C11" s="304"/>
      <c r="D11" s="304"/>
      <c r="E11" s="97">
        <f t="shared" si="0"/>
        <v>30218</v>
      </c>
      <c r="F11" s="97"/>
      <c r="G11" s="160">
        <v>1583</v>
      </c>
      <c r="H11" s="160">
        <v>2633</v>
      </c>
      <c r="I11" s="160"/>
      <c r="J11" s="160">
        <v>163</v>
      </c>
      <c r="K11" s="160">
        <v>99</v>
      </c>
      <c r="L11" s="160">
        <v>632</v>
      </c>
      <c r="M11" s="157">
        <v>25108</v>
      </c>
      <c r="N11" s="160"/>
      <c r="O11" s="160">
        <v>0</v>
      </c>
    </row>
    <row r="12" spans="1:15" ht="34.5" customHeight="1">
      <c r="A12" s="328" t="s">
        <v>186</v>
      </c>
      <c r="B12" s="327"/>
      <c r="C12" s="327"/>
      <c r="D12" s="327"/>
      <c r="E12" s="97">
        <f t="shared" si="0"/>
        <v>35741</v>
      </c>
      <c r="F12" s="97"/>
      <c r="G12" s="97">
        <f>(G13+G14)</f>
        <v>2127</v>
      </c>
      <c r="H12" s="97">
        <f>SUM(H13:H14)</f>
        <v>3494</v>
      </c>
      <c r="I12" s="160"/>
      <c r="J12" s="97">
        <f>SUM(J13:J14)</f>
        <v>308</v>
      </c>
      <c r="K12" s="97">
        <f>SUM(K13:K14)</f>
        <v>133</v>
      </c>
      <c r="L12" s="97">
        <f>SUM(L13:L14)</f>
        <v>1126</v>
      </c>
      <c r="M12" s="97">
        <f>SUM(M13:M14)</f>
        <v>28553</v>
      </c>
      <c r="N12" s="160"/>
      <c r="O12" s="97">
        <v>0</v>
      </c>
    </row>
    <row r="13" spans="1:15" ht="23.25" customHeight="1">
      <c r="A13" s="306" t="s">
        <v>185</v>
      </c>
      <c r="B13" s="304"/>
      <c r="C13" s="304"/>
      <c r="D13" s="304"/>
      <c r="E13" s="97">
        <f t="shared" si="0"/>
        <v>5490</v>
      </c>
      <c r="F13" s="97"/>
      <c r="G13" s="160">
        <v>166</v>
      </c>
      <c r="H13" s="160">
        <v>361</v>
      </c>
      <c r="I13" s="160"/>
      <c r="J13" s="16">
        <v>203</v>
      </c>
      <c r="K13" s="160">
        <v>23</v>
      </c>
      <c r="L13" s="160">
        <v>327</v>
      </c>
      <c r="M13" s="157">
        <v>4410</v>
      </c>
      <c r="N13" s="160"/>
      <c r="O13" s="160">
        <v>0</v>
      </c>
    </row>
    <row r="14" spans="1:15" ht="17.25" customHeight="1">
      <c r="A14" s="306" t="s">
        <v>184</v>
      </c>
      <c r="B14" s="304"/>
      <c r="C14" s="304"/>
      <c r="D14" s="304"/>
      <c r="E14" s="97">
        <f t="shared" si="0"/>
        <v>30251</v>
      </c>
      <c r="F14" s="97"/>
      <c r="G14" s="160">
        <v>1961</v>
      </c>
      <c r="H14" s="160">
        <v>3133</v>
      </c>
      <c r="I14" s="160"/>
      <c r="J14" s="16">
        <v>105</v>
      </c>
      <c r="K14" s="160">
        <v>110</v>
      </c>
      <c r="L14" s="160">
        <v>799</v>
      </c>
      <c r="M14" s="157">
        <v>24143</v>
      </c>
      <c r="N14" s="160"/>
      <c r="O14" s="160">
        <v>0</v>
      </c>
    </row>
    <row r="15" spans="1:15" ht="34.5" customHeight="1">
      <c r="A15" s="326" t="s">
        <v>183</v>
      </c>
      <c r="B15" s="327"/>
      <c r="C15" s="327"/>
      <c r="D15" s="327"/>
      <c r="E15" s="97">
        <f t="shared" si="0"/>
        <v>224812</v>
      </c>
      <c r="F15" s="97"/>
      <c r="G15" s="97">
        <f>(G16+G17+G18+G19)</f>
        <v>142048</v>
      </c>
      <c r="H15" s="97">
        <f>SUM(H16:H19)</f>
        <v>3450</v>
      </c>
      <c r="I15" s="160"/>
      <c r="J15" s="97">
        <f>+SUM(J16:J19)</f>
        <v>6811</v>
      </c>
      <c r="K15" s="97">
        <v>1211</v>
      </c>
      <c r="L15" s="97">
        <f>(L16+L17+L18+L19)</f>
        <v>1083</v>
      </c>
      <c r="M15" s="156">
        <f>SUM(M16:M19)</f>
        <v>70209</v>
      </c>
      <c r="N15" s="160"/>
      <c r="O15" s="97">
        <v>0</v>
      </c>
    </row>
    <row r="16" spans="1:15" ht="23.25" customHeight="1">
      <c r="A16" s="306" t="s">
        <v>173</v>
      </c>
      <c r="B16" s="304"/>
      <c r="C16" s="304"/>
      <c r="D16" s="304"/>
      <c r="E16" s="97">
        <f t="shared" si="0"/>
        <v>17619</v>
      </c>
      <c r="F16" s="97"/>
      <c r="G16" s="160">
        <v>701</v>
      </c>
      <c r="H16" s="160">
        <v>498</v>
      </c>
      <c r="I16" s="160"/>
      <c r="J16" s="160">
        <v>1517</v>
      </c>
      <c r="K16" s="160">
        <v>238</v>
      </c>
      <c r="L16" s="160">
        <v>296</v>
      </c>
      <c r="M16" s="157">
        <v>14369</v>
      </c>
      <c r="N16" s="160"/>
      <c r="O16" s="160">
        <v>0</v>
      </c>
    </row>
    <row r="17" spans="1:15" ht="16.5" customHeight="1">
      <c r="A17" s="306" t="s">
        <v>169</v>
      </c>
      <c r="B17" s="304"/>
      <c r="C17" s="304"/>
      <c r="D17" s="304"/>
      <c r="E17" s="97">
        <f t="shared" si="0"/>
        <v>187664</v>
      </c>
      <c r="F17" s="97"/>
      <c r="G17" s="160">
        <v>138197</v>
      </c>
      <c r="H17" s="160">
        <v>1441</v>
      </c>
      <c r="I17" s="160"/>
      <c r="J17" s="160">
        <v>5150</v>
      </c>
      <c r="K17" s="160">
        <v>950</v>
      </c>
      <c r="L17" s="160">
        <v>324</v>
      </c>
      <c r="M17" s="157">
        <v>41602</v>
      </c>
      <c r="N17" s="160"/>
      <c r="O17" s="160">
        <v>0</v>
      </c>
    </row>
    <row r="18" spans="1:15" ht="16.5" customHeight="1">
      <c r="A18" s="306" t="s">
        <v>171</v>
      </c>
      <c r="B18" s="304"/>
      <c r="C18" s="304"/>
      <c r="D18" s="304"/>
      <c r="E18" s="97">
        <f t="shared" si="0"/>
        <v>6244</v>
      </c>
      <c r="F18" s="97"/>
      <c r="G18" s="160">
        <v>3150</v>
      </c>
      <c r="H18" s="160">
        <v>297</v>
      </c>
      <c r="I18" s="160"/>
      <c r="J18" s="160">
        <v>125</v>
      </c>
      <c r="K18" s="160">
        <v>23</v>
      </c>
      <c r="L18" s="160">
        <v>191</v>
      </c>
      <c r="M18" s="157">
        <v>2458</v>
      </c>
      <c r="N18" s="160"/>
      <c r="O18" s="160">
        <v>0</v>
      </c>
    </row>
    <row r="19" spans="1:15" ht="16.5" customHeight="1">
      <c r="A19" s="306" t="s">
        <v>507</v>
      </c>
      <c r="B19" s="304"/>
      <c r="C19" s="304"/>
      <c r="D19" s="304"/>
      <c r="E19" s="97">
        <f t="shared" si="0"/>
        <v>13285</v>
      </c>
      <c r="F19" s="97"/>
      <c r="G19" s="160">
        <v>0</v>
      </c>
      <c r="H19" s="118">
        <v>1214</v>
      </c>
      <c r="I19" s="160"/>
      <c r="J19" s="160">
        <v>19</v>
      </c>
      <c r="K19" s="160">
        <v>0</v>
      </c>
      <c r="L19" s="157">
        <v>272</v>
      </c>
      <c r="M19" s="157">
        <v>11780</v>
      </c>
      <c r="N19" s="160"/>
      <c r="O19" s="160">
        <v>0</v>
      </c>
    </row>
    <row r="20" spans="1:15" ht="34.5" customHeight="1">
      <c r="A20" s="326" t="s">
        <v>101</v>
      </c>
      <c r="B20" s="327"/>
      <c r="C20" s="327"/>
      <c r="D20" s="327"/>
      <c r="E20" s="97">
        <f t="shared" si="0"/>
        <v>3242</v>
      </c>
      <c r="F20" s="97"/>
      <c r="G20" s="97">
        <f>(G21+G22)</f>
        <v>1787</v>
      </c>
      <c r="H20" s="97">
        <f>SUM(H21:H22)</f>
        <v>21</v>
      </c>
      <c r="I20" s="97"/>
      <c r="J20" s="97">
        <f>+SUM(J21:J22)</f>
        <v>21</v>
      </c>
      <c r="K20" s="97">
        <v>13</v>
      </c>
      <c r="L20" s="97">
        <f>(L21+L22)</f>
        <v>0</v>
      </c>
      <c r="M20" s="156">
        <f>SUM(M21:M22)</f>
        <v>1400</v>
      </c>
      <c r="N20" s="160"/>
      <c r="O20" s="97">
        <v>0</v>
      </c>
    </row>
    <row r="21" spans="1:15" ht="34.5" customHeight="1">
      <c r="A21" s="306" t="s">
        <v>182</v>
      </c>
      <c r="B21" s="304"/>
      <c r="C21" s="304"/>
      <c r="D21" s="304"/>
      <c r="E21" s="97">
        <f t="shared" si="0"/>
        <v>2943</v>
      </c>
      <c r="F21" s="97"/>
      <c r="G21" s="160">
        <v>1653</v>
      </c>
      <c r="H21" s="160">
        <v>20</v>
      </c>
      <c r="I21" s="160"/>
      <c r="J21" s="160">
        <v>9</v>
      </c>
      <c r="K21" s="160">
        <v>12</v>
      </c>
      <c r="L21" s="160">
        <v>0</v>
      </c>
      <c r="M21" s="157">
        <v>1249</v>
      </c>
      <c r="N21" s="160"/>
      <c r="O21" s="160">
        <v>0</v>
      </c>
    </row>
    <row r="22" spans="1:15" ht="16.5" customHeight="1">
      <c r="A22" s="303" t="s">
        <v>181</v>
      </c>
      <c r="B22" s="304"/>
      <c r="C22" s="304"/>
      <c r="D22" s="304"/>
      <c r="E22" s="97">
        <f t="shared" si="0"/>
        <v>299</v>
      </c>
      <c r="F22" s="97"/>
      <c r="G22" s="160">
        <v>134</v>
      </c>
      <c r="H22" s="122">
        <v>1</v>
      </c>
      <c r="I22" s="160"/>
      <c r="J22" s="160">
        <v>12</v>
      </c>
      <c r="K22" s="160">
        <v>1</v>
      </c>
      <c r="L22" s="160">
        <v>0</v>
      </c>
      <c r="M22" s="157">
        <f>147+4</f>
        <v>151</v>
      </c>
      <c r="N22" s="160"/>
      <c r="O22" s="160">
        <v>0</v>
      </c>
    </row>
    <row r="23" spans="1:15" ht="34.5" customHeight="1">
      <c r="A23" s="326" t="s">
        <v>180</v>
      </c>
      <c r="B23" s="327"/>
      <c r="C23" s="327"/>
      <c r="D23" s="327"/>
      <c r="E23" s="97">
        <f t="shared" si="0"/>
        <v>7980</v>
      </c>
      <c r="F23" s="97"/>
      <c r="G23" s="97">
        <f>(G24+G25+G26)</f>
        <v>4880</v>
      </c>
      <c r="H23" s="97">
        <f>SUM(H24:H26)</f>
        <v>63</v>
      </c>
      <c r="I23" s="97"/>
      <c r="J23" s="97">
        <f>+SUM(J24:J26)</f>
        <v>17</v>
      </c>
      <c r="K23" s="97">
        <f>(K24+K25+K26)</f>
        <v>46</v>
      </c>
      <c r="L23" s="97">
        <f>(L24+L25+L26)</f>
        <v>0</v>
      </c>
      <c r="M23" s="156">
        <f>SUM(M24:M26)</f>
        <v>2974</v>
      </c>
      <c r="N23" s="160"/>
      <c r="O23" s="97">
        <v>0</v>
      </c>
    </row>
    <row r="24" spans="1:15" ht="34.5" customHeight="1">
      <c r="A24" s="303" t="s">
        <v>179</v>
      </c>
      <c r="B24" s="304"/>
      <c r="C24" s="304"/>
      <c r="D24" s="304"/>
      <c r="E24" s="97">
        <f t="shared" si="0"/>
        <v>4361</v>
      </c>
      <c r="F24" s="97"/>
      <c r="G24" s="160">
        <v>2802</v>
      </c>
      <c r="H24" s="160">
        <v>15</v>
      </c>
      <c r="I24" s="160"/>
      <c r="J24" s="160">
        <v>0</v>
      </c>
      <c r="K24" s="160">
        <v>23</v>
      </c>
      <c r="L24" s="160">
        <v>0</v>
      </c>
      <c r="M24" s="157">
        <v>1521</v>
      </c>
      <c r="N24" s="160"/>
      <c r="O24" s="160">
        <v>0</v>
      </c>
    </row>
    <row r="25" spans="1:15" ht="17.25" customHeight="1">
      <c r="A25" s="306" t="s">
        <v>178</v>
      </c>
      <c r="B25" s="304"/>
      <c r="C25" s="304"/>
      <c r="D25" s="304"/>
      <c r="E25" s="97">
        <f t="shared" si="0"/>
        <v>2729</v>
      </c>
      <c r="F25" s="97"/>
      <c r="G25" s="160">
        <v>1500</v>
      </c>
      <c r="H25" s="160">
        <v>20</v>
      </c>
      <c r="I25" s="160"/>
      <c r="J25" s="160">
        <v>17</v>
      </c>
      <c r="K25" s="160">
        <v>19</v>
      </c>
      <c r="L25" s="160">
        <v>0</v>
      </c>
      <c r="M25" s="157">
        <v>1173</v>
      </c>
      <c r="N25" s="160"/>
      <c r="O25" s="160">
        <v>0</v>
      </c>
    </row>
    <row r="26" spans="1:15" ht="17.25" customHeight="1">
      <c r="A26" s="306" t="s">
        <v>177</v>
      </c>
      <c r="B26" s="306"/>
      <c r="C26" s="306"/>
      <c r="D26" s="306"/>
      <c r="E26" s="97">
        <f t="shared" si="0"/>
        <v>890</v>
      </c>
      <c r="F26" s="97"/>
      <c r="G26" s="160">
        <v>578</v>
      </c>
      <c r="H26" s="118">
        <v>28</v>
      </c>
      <c r="I26" s="160"/>
      <c r="J26" s="160">
        <v>0</v>
      </c>
      <c r="K26" s="160">
        <v>4</v>
      </c>
      <c r="L26" s="160">
        <v>0</v>
      </c>
      <c r="M26" s="157">
        <v>280</v>
      </c>
      <c r="N26" s="160"/>
      <c r="O26" s="160">
        <v>0</v>
      </c>
    </row>
    <row r="27" spans="1:15" ht="22.5" customHeight="1">
      <c r="A27" s="326" t="s">
        <v>176</v>
      </c>
      <c r="B27" s="327"/>
      <c r="C27" s="327"/>
      <c r="D27" s="327"/>
      <c r="E27" s="97">
        <f t="shared" si="0"/>
        <v>5310</v>
      </c>
      <c r="F27" s="97"/>
      <c r="G27" s="156">
        <f>(G28+G29+G30+G31+G32+G33)</f>
        <v>1310</v>
      </c>
      <c r="H27" s="97">
        <f>SUM(H28:H34)</f>
        <v>166</v>
      </c>
      <c r="I27" s="97"/>
      <c r="J27" s="97">
        <f>+SUM(J28:J34)</f>
        <v>183</v>
      </c>
      <c r="K27" s="97">
        <v>206</v>
      </c>
      <c r="L27" s="97">
        <f>(L28+L29+L30+L31+L32+L33)</f>
        <v>0</v>
      </c>
      <c r="M27" s="156">
        <f>SUM(M28:M34)</f>
        <v>3445</v>
      </c>
      <c r="N27" s="97"/>
      <c r="O27" s="97">
        <v>0</v>
      </c>
    </row>
    <row r="28" spans="1:15" ht="22.5" customHeight="1">
      <c r="A28" s="306" t="s">
        <v>174</v>
      </c>
      <c r="B28" s="304"/>
      <c r="C28" s="304"/>
      <c r="D28" s="304"/>
      <c r="E28" s="97">
        <f t="shared" si="0"/>
        <v>610</v>
      </c>
      <c r="F28" s="97"/>
      <c r="G28" s="160">
        <v>111</v>
      </c>
      <c r="H28" s="160">
        <v>14</v>
      </c>
      <c r="I28" s="160"/>
      <c r="J28" s="160">
        <v>15</v>
      </c>
      <c r="K28" s="160">
        <v>30</v>
      </c>
      <c r="L28" s="160">
        <v>0</v>
      </c>
      <c r="M28" s="157">
        <v>440</v>
      </c>
      <c r="N28" s="160"/>
      <c r="O28" s="160">
        <v>0</v>
      </c>
    </row>
    <row r="29" spans="1:15" ht="15.75" customHeight="1">
      <c r="A29" s="306" t="s">
        <v>173</v>
      </c>
      <c r="B29" s="304"/>
      <c r="C29" s="304"/>
      <c r="D29" s="304"/>
      <c r="E29" s="97">
        <f t="shared" si="0"/>
        <v>1235</v>
      </c>
      <c r="F29" s="97"/>
      <c r="G29" s="160">
        <v>73</v>
      </c>
      <c r="H29" s="160">
        <v>16</v>
      </c>
      <c r="I29" s="160"/>
      <c r="J29" s="160">
        <v>18</v>
      </c>
      <c r="K29" s="160">
        <v>19</v>
      </c>
      <c r="L29" s="160">
        <v>0</v>
      </c>
      <c r="M29" s="157">
        <v>1109</v>
      </c>
      <c r="N29" s="160"/>
      <c r="O29" s="160">
        <v>0</v>
      </c>
    </row>
    <row r="30" spans="1:15" ht="15.75" customHeight="1">
      <c r="A30" s="306" t="s">
        <v>172</v>
      </c>
      <c r="B30" s="304"/>
      <c r="C30" s="304"/>
      <c r="D30" s="304"/>
      <c r="E30" s="97">
        <f t="shared" si="0"/>
        <v>233</v>
      </c>
      <c r="F30" s="97"/>
      <c r="G30" s="160">
        <v>61</v>
      </c>
      <c r="H30" s="160">
        <v>8</v>
      </c>
      <c r="I30" s="160"/>
      <c r="J30" s="160">
        <v>37</v>
      </c>
      <c r="K30" s="160">
        <v>0</v>
      </c>
      <c r="L30" s="160">
        <v>0</v>
      </c>
      <c r="M30" s="157">
        <v>127</v>
      </c>
      <c r="N30" s="160"/>
      <c r="O30" s="160">
        <v>0</v>
      </c>
    </row>
    <row r="31" spans="1:15" ht="15.75" customHeight="1">
      <c r="A31" s="306" t="s">
        <v>171</v>
      </c>
      <c r="B31" s="304"/>
      <c r="C31" s="304"/>
      <c r="D31" s="304"/>
      <c r="E31" s="97">
        <f t="shared" si="0"/>
        <v>1078</v>
      </c>
      <c r="F31" s="97"/>
      <c r="G31" s="160">
        <v>278</v>
      </c>
      <c r="H31" s="160">
        <v>18</v>
      </c>
      <c r="I31" s="160"/>
      <c r="J31" s="160">
        <v>61</v>
      </c>
      <c r="K31" s="160">
        <v>15</v>
      </c>
      <c r="L31" s="160">
        <v>0</v>
      </c>
      <c r="M31" s="157">
        <v>706</v>
      </c>
      <c r="N31" s="160"/>
      <c r="O31" s="160">
        <v>0</v>
      </c>
    </row>
    <row r="32" spans="1:15" ht="15.75" customHeight="1">
      <c r="A32" s="306" t="s">
        <v>170</v>
      </c>
      <c r="B32" s="304"/>
      <c r="C32" s="304"/>
      <c r="D32" s="304"/>
      <c r="E32" s="97">
        <f t="shared" si="0"/>
        <v>361</v>
      </c>
      <c r="F32" s="97"/>
      <c r="G32" s="160">
        <v>90</v>
      </c>
      <c r="H32" s="160">
        <v>21</v>
      </c>
      <c r="I32" s="160"/>
      <c r="J32" s="160">
        <v>12</v>
      </c>
      <c r="K32" s="160">
        <v>8</v>
      </c>
      <c r="L32" s="160">
        <v>0</v>
      </c>
      <c r="M32" s="157">
        <v>230</v>
      </c>
      <c r="N32" s="160"/>
      <c r="O32" s="160">
        <v>0</v>
      </c>
    </row>
    <row r="33" spans="1:15" ht="15.75" customHeight="1">
      <c r="A33" s="306" t="s">
        <v>169</v>
      </c>
      <c r="B33" s="304"/>
      <c r="C33" s="304"/>
      <c r="D33" s="304"/>
      <c r="E33" s="97">
        <f t="shared" si="0"/>
        <v>1323</v>
      </c>
      <c r="F33" s="97"/>
      <c r="G33" s="160">
        <v>697</v>
      </c>
      <c r="H33" s="160">
        <v>87</v>
      </c>
      <c r="I33" s="160"/>
      <c r="J33" s="160">
        <v>40</v>
      </c>
      <c r="K33" s="160">
        <v>134</v>
      </c>
      <c r="L33" s="160">
        <v>0</v>
      </c>
      <c r="M33" s="157">
        <v>365</v>
      </c>
      <c r="N33" s="160"/>
      <c r="O33" s="160">
        <v>0</v>
      </c>
    </row>
    <row r="34" spans="1:15" ht="15.75" customHeight="1">
      <c r="A34" s="306" t="s">
        <v>509</v>
      </c>
      <c r="B34" s="304"/>
      <c r="C34" s="304"/>
      <c r="D34" s="304"/>
      <c r="E34" s="97">
        <f t="shared" si="0"/>
        <v>470</v>
      </c>
      <c r="F34" s="97"/>
      <c r="G34" s="160">
        <v>0</v>
      </c>
      <c r="H34" s="122">
        <v>2</v>
      </c>
      <c r="I34" s="160"/>
      <c r="J34" s="160">
        <v>0</v>
      </c>
      <c r="K34" s="157">
        <v>0</v>
      </c>
      <c r="L34" s="160">
        <v>0</v>
      </c>
      <c r="M34" s="157">
        <v>468</v>
      </c>
      <c r="N34" s="160"/>
      <c r="O34" s="160">
        <v>0</v>
      </c>
    </row>
    <row r="35" spans="1:15" ht="23.25" customHeight="1">
      <c r="A35" s="326" t="s">
        <v>175</v>
      </c>
      <c r="B35" s="327"/>
      <c r="C35" s="327"/>
      <c r="D35" s="327"/>
      <c r="E35" s="97">
        <f aca="true" t="shared" si="1" ref="E35:E42">SUM(G35:O35)</f>
        <v>34983</v>
      </c>
      <c r="F35" s="118" t="s">
        <v>146</v>
      </c>
      <c r="G35" s="98" t="s">
        <v>460</v>
      </c>
      <c r="H35" s="98" t="s">
        <v>460</v>
      </c>
      <c r="I35" s="160"/>
      <c r="J35" s="97">
        <f>+SUM(J36:J41)</f>
        <v>469</v>
      </c>
      <c r="K35" s="97">
        <v>303</v>
      </c>
      <c r="L35" s="97">
        <f>SUM(L36:L42)</f>
        <v>1167</v>
      </c>
      <c r="M35" s="156">
        <f>SUM(M36:M42)</f>
        <v>33044</v>
      </c>
      <c r="N35" s="97"/>
      <c r="O35" s="97">
        <v>0</v>
      </c>
    </row>
    <row r="36" spans="1:15" ht="23.25" customHeight="1">
      <c r="A36" s="306" t="s">
        <v>174</v>
      </c>
      <c r="B36" s="304"/>
      <c r="C36" s="304"/>
      <c r="D36" s="304"/>
      <c r="E36" s="97">
        <f t="shared" si="1"/>
        <v>1649</v>
      </c>
      <c r="F36" s="97"/>
      <c r="G36" s="122" t="s">
        <v>460</v>
      </c>
      <c r="H36" s="122" t="s">
        <v>460</v>
      </c>
      <c r="I36" s="160"/>
      <c r="J36" s="160">
        <f>112+15</f>
        <v>127</v>
      </c>
      <c r="K36" s="160">
        <v>87</v>
      </c>
      <c r="L36" s="160">
        <v>209</v>
      </c>
      <c r="M36" s="180">
        <v>1226</v>
      </c>
      <c r="N36" s="160"/>
      <c r="O36" s="160">
        <v>0</v>
      </c>
    </row>
    <row r="37" spans="1:15" ht="17.25" customHeight="1">
      <c r="A37" s="306" t="s">
        <v>173</v>
      </c>
      <c r="B37" s="304"/>
      <c r="C37" s="304"/>
      <c r="D37" s="304"/>
      <c r="E37" s="97">
        <f t="shared" si="1"/>
        <v>4051</v>
      </c>
      <c r="F37" s="97"/>
      <c r="G37" s="122" t="s">
        <v>460</v>
      </c>
      <c r="H37" s="122" t="s">
        <v>460</v>
      </c>
      <c r="I37" s="160"/>
      <c r="J37" s="160">
        <f>12+18</f>
        <v>30</v>
      </c>
      <c r="K37" s="160">
        <v>14</v>
      </c>
      <c r="L37" s="160">
        <v>267</v>
      </c>
      <c r="M37" s="180">
        <v>3740</v>
      </c>
      <c r="N37" s="160"/>
      <c r="O37" s="160">
        <v>0</v>
      </c>
    </row>
    <row r="38" spans="1:15" ht="17.25" customHeight="1">
      <c r="A38" s="306" t="s">
        <v>172</v>
      </c>
      <c r="B38" s="304"/>
      <c r="C38" s="304"/>
      <c r="D38" s="304"/>
      <c r="E38" s="97">
        <f t="shared" si="1"/>
        <v>1317</v>
      </c>
      <c r="F38" s="97"/>
      <c r="G38" s="122" t="s">
        <v>460</v>
      </c>
      <c r="H38" s="122" t="s">
        <v>460</v>
      </c>
      <c r="I38" s="160"/>
      <c r="J38" s="160">
        <f>23+37</f>
        <v>60</v>
      </c>
      <c r="K38" s="160">
        <v>0</v>
      </c>
      <c r="L38" s="160">
        <v>30</v>
      </c>
      <c r="M38" s="180">
        <v>1227</v>
      </c>
      <c r="N38" s="160"/>
      <c r="O38" s="160">
        <v>0</v>
      </c>
    </row>
    <row r="39" spans="1:15" ht="17.25" customHeight="1">
      <c r="A39" s="306" t="s">
        <v>171</v>
      </c>
      <c r="B39" s="304"/>
      <c r="C39" s="304"/>
      <c r="D39" s="304"/>
      <c r="E39" s="97">
        <f t="shared" si="1"/>
        <v>3089</v>
      </c>
      <c r="F39" s="97"/>
      <c r="G39" s="122" t="s">
        <v>460</v>
      </c>
      <c r="H39" s="122" t="s">
        <v>460</v>
      </c>
      <c r="I39" s="160"/>
      <c r="J39" s="160">
        <v>111</v>
      </c>
      <c r="K39" s="160">
        <v>33</v>
      </c>
      <c r="L39" s="160">
        <v>337</v>
      </c>
      <c r="M39" s="180">
        <v>2608</v>
      </c>
      <c r="N39" s="160"/>
      <c r="O39" s="160">
        <v>0</v>
      </c>
    </row>
    <row r="40" spans="1:15" ht="17.25" customHeight="1">
      <c r="A40" s="306" t="s">
        <v>170</v>
      </c>
      <c r="B40" s="304"/>
      <c r="C40" s="304"/>
      <c r="D40" s="304"/>
      <c r="E40" s="97">
        <f t="shared" si="1"/>
        <v>22385</v>
      </c>
      <c r="F40" s="97"/>
      <c r="G40" s="122" t="s">
        <v>460</v>
      </c>
      <c r="H40" s="122" t="s">
        <v>460</v>
      </c>
      <c r="I40" s="160"/>
      <c r="J40" s="160">
        <v>12</v>
      </c>
      <c r="K40" s="160">
        <v>19</v>
      </c>
      <c r="L40" s="160">
        <v>0</v>
      </c>
      <c r="M40" s="180">
        <v>22354</v>
      </c>
      <c r="N40" s="160"/>
      <c r="O40" s="160">
        <v>0</v>
      </c>
    </row>
    <row r="41" spans="1:15" ht="17.25" customHeight="1">
      <c r="A41" s="306" t="s">
        <v>169</v>
      </c>
      <c r="B41" s="304"/>
      <c r="C41" s="304"/>
      <c r="D41" s="304"/>
      <c r="E41" s="97">
        <f t="shared" si="1"/>
        <v>1697</v>
      </c>
      <c r="F41" s="97"/>
      <c r="G41" s="122" t="s">
        <v>460</v>
      </c>
      <c r="H41" s="122" t="s">
        <v>460</v>
      </c>
      <c r="I41" s="160"/>
      <c r="J41" s="160">
        <f>89+40</f>
        <v>129</v>
      </c>
      <c r="K41" s="160">
        <v>150</v>
      </c>
      <c r="L41" s="160">
        <v>324</v>
      </c>
      <c r="M41" s="180">
        <v>1094</v>
      </c>
      <c r="N41" s="160"/>
      <c r="O41" s="160">
        <v>0</v>
      </c>
    </row>
    <row r="42" spans="1:15" ht="17.25" customHeight="1">
      <c r="A42" s="306" t="s">
        <v>509</v>
      </c>
      <c r="B42" s="304"/>
      <c r="C42" s="304"/>
      <c r="D42" s="304"/>
      <c r="E42" s="97">
        <f t="shared" si="1"/>
        <v>795</v>
      </c>
      <c r="F42" s="97"/>
      <c r="G42" s="122" t="s">
        <v>460</v>
      </c>
      <c r="H42" s="122" t="s">
        <v>460</v>
      </c>
      <c r="I42" s="160"/>
      <c r="J42" s="160">
        <v>0</v>
      </c>
      <c r="K42" s="160">
        <v>0</v>
      </c>
      <c r="L42" s="160">
        <v>0</v>
      </c>
      <c r="M42" s="180">
        <v>795</v>
      </c>
      <c r="N42" s="160"/>
      <c r="O42" s="160">
        <v>0</v>
      </c>
    </row>
    <row r="43" spans="1:15" ht="17.25" customHeight="1">
      <c r="A43" s="255"/>
      <c r="B43" s="255"/>
      <c r="C43" s="255"/>
      <c r="D43" s="255"/>
      <c r="E43" s="15"/>
      <c r="F43" s="15"/>
      <c r="G43" s="15"/>
      <c r="H43" s="15"/>
      <c r="I43" s="15"/>
      <c r="J43" s="17"/>
      <c r="K43" s="17"/>
      <c r="L43" s="17"/>
      <c r="M43" s="17"/>
      <c r="N43" s="17"/>
      <c r="O43" s="17"/>
    </row>
    <row r="44" spans="1:15" ht="11.25" customHeight="1">
      <c r="A44" s="16"/>
      <c r="B44" s="16"/>
      <c r="C44" s="16"/>
      <c r="D44" s="16"/>
      <c r="G44" s="16"/>
      <c r="H44" s="16"/>
      <c r="I44" s="16"/>
      <c r="J44" s="16"/>
      <c r="K44" s="16"/>
      <c r="L44" s="16"/>
      <c r="M44" s="16"/>
      <c r="N44" s="16"/>
      <c r="O44" s="8"/>
    </row>
    <row r="45" spans="1:15" ht="11.25" customHeight="1">
      <c r="A45" s="52" t="s">
        <v>15</v>
      </c>
      <c r="B45" s="271" t="s">
        <v>545</v>
      </c>
      <c r="C45" s="271"/>
      <c r="D45" s="271"/>
      <c r="E45" s="271"/>
      <c r="F45" s="271"/>
      <c r="G45" s="271"/>
      <c r="H45" s="271"/>
      <c r="I45" s="271"/>
      <c r="J45" s="271"/>
      <c r="K45" s="271"/>
      <c r="L45" s="271"/>
      <c r="M45" s="271"/>
      <c r="N45" s="271"/>
      <c r="O45" s="271"/>
    </row>
    <row r="46" spans="1:15" ht="11.25">
      <c r="A46" s="52" t="s">
        <v>10</v>
      </c>
      <c r="B46" s="257" t="s">
        <v>168</v>
      </c>
      <c r="C46" s="257"/>
      <c r="D46" s="257"/>
      <c r="E46" s="257"/>
      <c r="F46" s="257"/>
      <c r="G46" s="257"/>
      <c r="H46" s="257"/>
      <c r="I46" s="257"/>
      <c r="J46" s="257"/>
      <c r="K46" s="257"/>
      <c r="L46" s="257"/>
      <c r="M46" s="257"/>
      <c r="N46" s="257"/>
      <c r="O46" s="257"/>
    </row>
    <row r="47" spans="1:15" ht="11.25">
      <c r="A47" s="52" t="s">
        <v>35</v>
      </c>
      <c r="B47" s="257" t="s">
        <v>542</v>
      </c>
      <c r="C47" s="257"/>
      <c r="D47" s="257"/>
      <c r="E47" s="257"/>
      <c r="F47" s="257"/>
      <c r="G47" s="257"/>
      <c r="H47" s="257"/>
      <c r="I47" s="257"/>
      <c r="J47" s="257"/>
      <c r="K47" s="257"/>
      <c r="L47" s="257"/>
      <c r="M47" s="257"/>
      <c r="N47" s="257"/>
      <c r="O47" s="257"/>
    </row>
    <row r="48" spans="1:15" ht="11.25">
      <c r="A48" s="16" t="s">
        <v>34</v>
      </c>
      <c r="B48" s="257" t="s">
        <v>508</v>
      </c>
      <c r="C48" s="257"/>
      <c r="D48" s="257"/>
      <c r="E48" s="257"/>
      <c r="F48" s="257"/>
      <c r="G48" s="257"/>
      <c r="H48" s="257"/>
      <c r="I48" s="257"/>
      <c r="J48" s="257"/>
      <c r="K48" s="257"/>
      <c r="L48" s="257"/>
      <c r="M48" s="257"/>
      <c r="N48" s="257"/>
      <c r="O48" s="257"/>
    </row>
    <row r="49" spans="1:15" ht="11.25">
      <c r="A49" s="16" t="s">
        <v>150</v>
      </c>
      <c r="B49" s="257" t="s">
        <v>510</v>
      </c>
      <c r="C49" s="257"/>
      <c r="D49" s="257"/>
      <c r="E49" s="257"/>
      <c r="F49" s="257"/>
      <c r="G49" s="257"/>
      <c r="H49" s="257"/>
      <c r="I49" s="257"/>
      <c r="J49" s="257"/>
      <c r="K49" s="257"/>
      <c r="L49" s="257"/>
      <c r="M49" s="257"/>
      <c r="N49" s="257"/>
      <c r="O49" s="257"/>
    </row>
    <row r="50" spans="1:15" ht="11.25">
      <c r="A50" s="16" t="s">
        <v>148</v>
      </c>
      <c r="B50" s="257" t="s">
        <v>167</v>
      </c>
      <c r="C50" s="312"/>
      <c r="D50" s="312"/>
      <c r="E50" s="312"/>
      <c r="F50" s="312"/>
      <c r="G50" s="312"/>
      <c r="H50" s="312"/>
      <c r="I50" s="312"/>
      <c r="J50" s="312"/>
      <c r="K50" s="312"/>
      <c r="L50" s="312"/>
      <c r="M50" s="312"/>
      <c r="N50" s="312"/>
      <c r="O50" s="312"/>
    </row>
    <row r="51" spans="1:15" ht="11.25">
      <c r="A51" s="16" t="s">
        <v>146</v>
      </c>
      <c r="B51" s="16" t="s">
        <v>472</v>
      </c>
      <c r="C51" s="50"/>
      <c r="D51" s="50"/>
      <c r="E51" s="50"/>
      <c r="F51" s="50"/>
      <c r="G51" s="50"/>
      <c r="H51" s="50"/>
      <c r="I51" s="50"/>
      <c r="J51" s="50"/>
      <c r="K51" s="50"/>
      <c r="L51" s="50"/>
      <c r="M51" s="50"/>
      <c r="N51" s="50"/>
      <c r="O51" s="50"/>
    </row>
    <row r="52" spans="1:15" ht="11.25">
      <c r="A52" s="19" t="s">
        <v>17</v>
      </c>
      <c r="B52" s="19"/>
      <c r="C52" s="50"/>
      <c r="D52" s="16" t="s">
        <v>535</v>
      </c>
      <c r="E52" s="16"/>
      <c r="F52" s="16"/>
      <c r="G52" s="16"/>
      <c r="H52" s="16"/>
      <c r="I52" s="29"/>
      <c r="J52" s="29"/>
      <c r="K52" s="29"/>
      <c r="L52" s="29"/>
      <c r="M52" s="29"/>
      <c r="N52" s="16"/>
      <c r="O52" s="50"/>
    </row>
    <row r="53" spans="1:15" ht="11.25">
      <c r="A53" s="16"/>
      <c r="B53" s="19"/>
      <c r="C53" s="50"/>
      <c r="D53" s="16" t="s">
        <v>536</v>
      </c>
      <c r="E53" s="16"/>
      <c r="F53" s="16"/>
      <c r="G53" s="16"/>
      <c r="H53" s="16"/>
      <c r="I53" s="29"/>
      <c r="J53" s="29"/>
      <c r="K53" s="29"/>
      <c r="L53" s="29"/>
      <c r="M53" s="29"/>
      <c r="N53" s="16"/>
      <c r="O53" s="50"/>
    </row>
    <row r="54" spans="1:15" ht="11.25">
      <c r="A54" s="16"/>
      <c r="B54" s="19"/>
      <c r="C54" s="50"/>
      <c r="D54" s="16" t="s">
        <v>537</v>
      </c>
      <c r="E54" s="16"/>
      <c r="F54" s="16"/>
      <c r="G54" s="16"/>
      <c r="H54" s="16"/>
      <c r="I54" s="29"/>
      <c r="J54" s="29"/>
      <c r="K54" s="29"/>
      <c r="L54" s="29"/>
      <c r="M54" s="29"/>
      <c r="N54" s="16"/>
      <c r="O54" s="50"/>
    </row>
    <row r="55" spans="1:15" ht="11.25">
      <c r="A55" s="16"/>
      <c r="B55" s="19"/>
      <c r="C55" s="50"/>
      <c r="D55" s="16" t="s">
        <v>538</v>
      </c>
      <c r="E55" s="16"/>
      <c r="F55" s="16"/>
      <c r="G55" s="16"/>
      <c r="H55" s="16"/>
      <c r="I55" s="29"/>
      <c r="J55" s="29"/>
      <c r="K55" s="29"/>
      <c r="L55" s="29"/>
      <c r="M55" s="29"/>
      <c r="N55" s="16"/>
      <c r="O55" s="50"/>
    </row>
    <row r="56" spans="1:15" ht="11.25">
      <c r="A56" s="16"/>
      <c r="B56" s="19"/>
      <c r="C56" s="50"/>
      <c r="D56" s="16" t="s">
        <v>539</v>
      </c>
      <c r="E56" s="16"/>
      <c r="F56" s="16"/>
      <c r="G56" s="16"/>
      <c r="H56" s="16"/>
      <c r="I56" s="29"/>
      <c r="J56" s="29"/>
      <c r="K56" s="29"/>
      <c r="L56" s="29"/>
      <c r="M56" s="29"/>
      <c r="N56" s="16"/>
      <c r="O56" s="50"/>
    </row>
    <row r="57" spans="1:15" ht="11.25">
      <c r="A57" s="16"/>
      <c r="B57" s="19"/>
      <c r="C57" s="50"/>
      <c r="D57" s="16" t="s">
        <v>467</v>
      </c>
      <c r="E57" s="16"/>
      <c r="F57" s="16"/>
      <c r="G57" s="16"/>
      <c r="H57" s="16"/>
      <c r="I57" s="29"/>
      <c r="J57" s="29"/>
      <c r="K57" s="29"/>
      <c r="L57" s="29"/>
      <c r="M57" s="29"/>
      <c r="N57" s="16"/>
      <c r="O57" s="50"/>
    </row>
    <row r="58" spans="1:15" ht="11.25" customHeight="1">
      <c r="A58" s="16"/>
      <c r="B58" s="19"/>
      <c r="C58" s="50"/>
      <c r="D58" s="261" t="s">
        <v>475</v>
      </c>
      <c r="E58" s="260"/>
      <c r="F58" s="260"/>
      <c r="G58" s="260"/>
      <c r="H58" s="260"/>
      <c r="I58" s="260"/>
      <c r="J58" s="260"/>
      <c r="K58" s="260"/>
      <c r="L58" s="260"/>
      <c r="M58" s="260"/>
      <c r="N58" s="260"/>
      <c r="O58" s="260"/>
    </row>
    <row r="59" spans="1:15" ht="11.25">
      <c r="A59" s="16"/>
      <c r="B59" s="19"/>
      <c r="C59" s="50"/>
      <c r="D59" s="260"/>
      <c r="E59" s="260"/>
      <c r="F59" s="260"/>
      <c r="G59" s="260"/>
      <c r="H59" s="260"/>
      <c r="I59" s="260"/>
      <c r="J59" s="260"/>
      <c r="K59" s="260"/>
      <c r="L59" s="260"/>
      <c r="M59" s="260"/>
      <c r="N59" s="260"/>
      <c r="O59" s="260"/>
    </row>
    <row r="60" ht="11.25" hidden="1">
      <c r="A60" s="16" t="s">
        <v>1</v>
      </c>
    </row>
  </sheetData>
  <sheetProtection/>
  <mergeCells count="47">
    <mergeCell ref="D58:O59"/>
    <mergeCell ref="A2:L2"/>
    <mergeCell ref="A3:L3"/>
    <mergeCell ref="A4:L4"/>
    <mergeCell ref="A21:D21"/>
    <mergeCell ref="A22:D22"/>
    <mergeCell ref="A7:D7"/>
    <mergeCell ref="A20:D20"/>
    <mergeCell ref="A14:D14"/>
    <mergeCell ref="A17:D17"/>
    <mergeCell ref="A15:D15"/>
    <mergeCell ref="A9:D9"/>
    <mergeCell ref="A11:D11"/>
    <mergeCell ref="A36:D36"/>
    <mergeCell ref="A35:D35"/>
    <mergeCell ref="A24:D24"/>
    <mergeCell ref="A23:D23"/>
    <mergeCell ref="A10:D10"/>
    <mergeCell ref="A12:D12"/>
    <mergeCell ref="A42:D42"/>
    <mergeCell ref="A38:D38"/>
    <mergeCell ref="A27:D27"/>
    <mergeCell ref="A28:D28"/>
    <mergeCell ref="A16:D16"/>
    <mergeCell ref="A18:D18"/>
    <mergeCell ref="A40:D40"/>
    <mergeCell ref="A37:D37"/>
    <mergeCell ref="B49:O49"/>
    <mergeCell ref="B46:O46"/>
    <mergeCell ref="B47:O47"/>
    <mergeCell ref="A39:D39"/>
    <mergeCell ref="A13:D13"/>
    <mergeCell ref="A34:D34"/>
    <mergeCell ref="A33:D33"/>
    <mergeCell ref="A32:D32"/>
    <mergeCell ref="A31:D31"/>
    <mergeCell ref="A43:D43"/>
    <mergeCell ref="M2:O2"/>
    <mergeCell ref="B50:O50"/>
    <mergeCell ref="A41:D41"/>
    <mergeCell ref="B45:O45"/>
    <mergeCell ref="A19:D19"/>
    <mergeCell ref="B48:O48"/>
    <mergeCell ref="A30:D30"/>
    <mergeCell ref="A26:D26"/>
    <mergeCell ref="A25:D25"/>
    <mergeCell ref="A29:D29"/>
  </mergeCells>
  <hyperlinks>
    <hyperlink ref="M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ignoredErrors>
    <ignoredError sqref="K12" formulaRange="1"/>
  </ignoredErrors>
</worksheet>
</file>

<file path=xl/worksheets/sheet17.xml><?xml version="1.0" encoding="utf-8"?>
<worksheet xmlns="http://schemas.openxmlformats.org/spreadsheetml/2006/main" xmlns:r="http://schemas.openxmlformats.org/officeDocument/2006/relationships">
  <dimension ref="A2:Q49"/>
  <sheetViews>
    <sheetView showGridLines="0" showRowColHeaders="0" zoomScalePageLayoutView="0" workbookViewId="0" topLeftCell="A1">
      <pane xSplit="4" ySplit="9" topLeftCell="E10"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1.33203125" style="0" customWidth="1"/>
    <col min="5" max="5" width="10.5" style="8" customWidth="1"/>
    <col min="6" max="6" width="14.66015625" style="0" customWidth="1"/>
    <col min="7" max="7" width="3.16015625" style="0" customWidth="1"/>
    <col min="8" max="8" width="13.66015625" style="0" customWidth="1"/>
    <col min="9" max="9" width="2.83203125" style="0" customWidth="1"/>
    <col min="10" max="10" width="10.66015625" style="0" customWidth="1"/>
    <col min="11" max="11" width="2.66015625" style="0" customWidth="1"/>
    <col min="12" max="12" width="12.5" style="0" customWidth="1"/>
    <col min="13" max="13" width="2.66015625" style="0" customWidth="1"/>
    <col min="14" max="14" width="10" style="0" customWidth="1"/>
    <col min="15" max="15" width="3.16015625" style="0" customWidth="1"/>
    <col min="16" max="16" width="10.83203125" style="0" customWidth="1"/>
    <col min="17" max="16384" width="0" style="0" hidden="1" customWidth="1"/>
  </cols>
  <sheetData>
    <row r="1" ht="15.75" customHeight="1"/>
    <row r="2" spans="1:17" ht="12.75">
      <c r="A2" s="268" t="s">
        <v>496</v>
      </c>
      <c r="B2" s="276"/>
      <c r="C2" s="276"/>
      <c r="D2" s="276"/>
      <c r="E2" s="276"/>
      <c r="F2" s="276"/>
      <c r="G2" s="276"/>
      <c r="H2" s="276"/>
      <c r="I2" s="276"/>
      <c r="J2" s="276"/>
      <c r="K2" s="276"/>
      <c r="L2" s="276"/>
      <c r="M2" s="276"/>
      <c r="N2" s="254" t="s">
        <v>205</v>
      </c>
      <c r="O2" s="254"/>
      <c r="P2" s="254"/>
      <c r="Q2" t="s">
        <v>1</v>
      </c>
    </row>
    <row r="3" spans="1:13" ht="12.75">
      <c r="A3" s="268" t="s">
        <v>204</v>
      </c>
      <c r="B3" s="276"/>
      <c r="C3" s="276"/>
      <c r="D3" s="276"/>
      <c r="E3" s="276"/>
      <c r="F3" s="276"/>
      <c r="G3" s="276"/>
      <c r="H3" s="276"/>
      <c r="I3" s="276"/>
      <c r="J3" s="276"/>
      <c r="K3" s="276"/>
      <c r="L3" s="276"/>
      <c r="M3" s="276"/>
    </row>
    <row r="4" spans="1:13" ht="12.75">
      <c r="A4" s="268">
        <v>2015</v>
      </c>
      <c r="B4" s="276"/>
      <c r="C4" s="276"/>
      <c r="D4" s="276"/>
      <c r="E4" s="276"/>
      <c r="F4" s="276"/>
      <c r="G4" s="276"/>
      <c r="H4" s="276"/>
      <c r="I4" s="276"/>
      <c r="J4" s="276"/>
      <c r="K4" s="276"/>
      <c r="L4" s="276"/>
      <c r="M4" s="276"/>
    </row>
    <row r="5" spans="1:16" ht="11.25">
      <c r="A5" s="5"/>
      <c r="B5" s="5"/>
      <c r="C5" s="5"/>
      <c r="D5" s="5"/>
      <c r="E5" s="6"/>
      <c r="F5" s="6"/>
      <c r="G5" s="6"/>
      <c r="H5" s="6"/>
      <c r="I5" s="6"/>
      <c r="J5" s="6"/>
      <c r="K5" s="5"/>
      <c r="L5" s="5"/>
      <c r="M5" s="5"/>
      <c r="N5" s="7"/>
      <c r="O5" s="7"/>
      <c r="P5" s="7"/>
    </row>
    <row r="6" ht="1.5" customHeight="1"/>
    <row r="7" spans="1:16" ht="11.25" customHeight="1">
      <c r="A7" s="310" t="s">
        <v>203</v>
      </c>
      <c r="B7" s="277"/>
      <c r="C7" s="277"/>
      <c r="D7" s="277"/>
      <c r="E7" s="333" t="s">
        <v>4</v>
      </c>
      <c r="F7" s="256" t="s">
        <v>492</v>
      </c>
      <c r="G7" s="47"/>
      <c r="H7" s="332" t="s">
        <v>493</v>
      </c>
      <c r="I7" s="10"/>
      <c r="J7" s="335" t="s">
        <v>202</v>
      </c>
      <c r="K7" s="55" t="s">
        <v>35</v>
      </c>
      <c r="L7" s="335" t="s">
        <v>201</v>
      </c>
      <c r="M7" s="55" t="s">
        <v>34</v>
      </c>
      <c r="N7" s="332" t="s">
        <v>494</v>
      </c>
      <c r="P7" s="332" t="s">
        <v>495</v>
      </c>
    </row>
    <row r="8" spans="1:16" ht="11.25" customHeight="1">
      <c r="A8" s="277"/>
      <c r="B8" s="277"/>
      <c r="C8" s="277"/>
      <c r="D8" s="277"/>
      <c r="E8" s="334"/>
      <c r="F8" s="256"/>
      <c r="G8" s="26" t="s">
        <v>15</v>
      </c>
      <c r="H8" s="256"/>
      <c r="I8" s="171" t="s">
        <v>10</v>
      </c>
      <c r="J8" s="256"/>
      <c r="L8" s="256"/>
      <c r="N8" s="256"/>
      <c r="O8" s="26" t="s">
        <v>150</v>
      </c>
      <c r="P8" s="256"/>
    </row>
    <row r="9" spans="1:16" ht="1.5" customHeight="1">
      <c r="A9" s="7"/>
      <c r="B9" s="7"/>
      <c r="C9" s="7"/>
      <c r="D9" s="7"/>
      <c r="E9" s="15"/>
      <c r="F9" s="15"/>
      <c r="G9" s="15"/>
      <c r="H9" s="15"/>
      <c r="I9" s="15"/>
      <c r="J9" s="15"/>
      <c r="K9" s="7"/>
      <c r="L9" s="15"/>
      <c r="M9" s="15"/>
      <c r="N9" s="7"/>
      <c r="O9" s="7"/>
      <c r="P9" s="7"/>
    </row>
    <row r="10" spans="1:17" ht="23.25" customHeight="1">
      <c r="A10" s="328" t="s">
        <v>4</v>
      </c>
      <c r="B10" s="327"/>
      <c r="C10" s="327"/>
      <c r="D10" s="327"/>
      <c r="E10" s="130">
        <v>380</v>
      </c>
      <c r="F10" s="130">
        <v>56</v>
      </c>
      <c r="G10" s="130"/>
      <c r="H10" s="130">
        <v>59</v>
      </c>
      <c r="I10" s="130"/>
      <c r="J10" s="130">
        <v>201</v>
      </c>
      <c r="K10" s="130"/>
      <c r="L10" s="130">
        <v>43</v>
      </c>
      <c r="M10" s="130"/>
      <c r="N10" s="130">
        <v>12</v>
      </c>
      <c r="O10" s="130"/>
      <c r="P10" s="130">
        <v>9</v>
      </c>
      <c r="Q10" s="16"/>
    </row>
    <row r="11" spans="1:17" ht="23.25" customHeight="1">
      <c r="A11" s="303" t="s">
        <v>198</v>
      </c>
      <c r="B11" s="304"/>
      <c r="C11" s="304"/>
      <c r="D11" s="304"/>
      <c r="E11" s="103">
        <v>0</v>
      </c>
      <c r="F11" s="102">
        <v>0</v>
      </c>
      <c r="G11" s="102"/>
      <c r="H11" s="102">
        <v>0</v>
      </c>
      <c r="I11" s="102"/>
      <c r="J11" s="102">
        <v>0</v>
      </c>
      <c r="K11" s="102"/>
      <c r="L11" s="102">
        <v>0</v>
      </c>
      <c r="M11" s="102"/>
      <c r="N11" s="102">
        <v>0</v>
      </c>
      <c r="O11" s="102"/>
      <c r="P11" s="102">
        <v>0</v>
      </c>
      <c r="Q11" s="16"/>
    </row>
    <row r="12" spans="1:17" ht="17.25" customHeight="1">
      <c r="A12" s="303" t="s">
        <v>197</v>
      </c>
      <c r="B12" s="304"/>
      <c r="C12" s="304"/>
      <c r="D12" s="304"/>
      <c r="E12" s="103">
        <v>52</v>
      </c>
      <c r="F12" s="102">
        <v>29</v>
      </c>
      <c r="G12" s="102"/>
      <c r="H12" s="102">
        <v>10</v>
      </c>
      <c r="I12" s="102"/>
      <c r="J12" s="102">
        <v>12</v>
      </c>
      <c r="K12" s="102"/>
      <c r="L12" s="102">
        <v>1</v>
      </c>
      <c r="M12" s="102"/>
      <c r="N12" s="102">
        <v>0</v>
      </c>
      <c r="O12" s="102"/>
      <c r="P12" s="102">
        <v>0</v>
      </c>
      <c r="Q12" s="16"/>
    </row>
    <row r="13" spans="1:17" ht="17.25" customHeight="1">
      <c r="A13" s="303" t="s">
        <v>196</v>
      </c>
      <c r="B13" s="304"/>
      <c r="C13" s="304"/>
      <c r="D13" s="304"/>
      <c r="E13" s="103">
        <v>151</v>
      </c>
      <c r="F13" s="102">
        <v>26</v>
      </c>
      <c r="G13" s="102"/>
      <c r="H13" s="102">
        <v>29</v>
      </c>
      <c r="I13" s="102"/>
      <c r="J13" s="102">
        <v>75</v>
      </c>
      <c r="K13" s="102"/>
      <c r="L13" s="102">
        <v>16</v>
      </c>
      <c r="M13" s="102"/>
      <c r="N13" s="102">
        <v>2</v>
      </c>
      <c r="O13" s="102"/>
      <c r="P13" s="102">
        <v>3</v>
      </c>
      <c r="Q13" s="16"/>
    </row>
    <row r="14" spans="1:17" ht="17.25" customHeight="1">
      <c r="A14" s="303" t="s">
        <v>195</v>
      </c>
      <c r="B14" s="304"/>
      <c r="C14" s="304"/>
      <c r="D14" s="304"/>
      <c r="E14" s="103">
        <v>37</v>
      </c>
      <c r="F14" s="102">
        <v>0</v>
      </c>
      <c r="G14" s="102"/>
      <c r="H14" s="102">
        <v>2</v>
      </c>
      <c r="I14" s="102"/>
      <c r="J14" s="102">
        <v>23</v>
      </c>
      <c r="K14" s="102"/>
      <c r="L14" s="102">
        <v>9</v>
      </c>
      <c r="M14" s="102"/>
      <c r="N14" s="102">
        <v>3</v>
      </c>
      <c r="O14" s="102"/>
      <c r="P14" s="102">
        <v>0</v>
      </c>
      <c r="Q14" s="16"/>
    </row>
    <row r="15" spans="1:17" ht="17.25" customHeight="1">
      <c r="A15" s="303" t="s">
        <v>194</v>
      </c>
      <c r="B15" s="304"/>
      <c r="C15" s="304"/>
      <c r="D15" s="304"/>
      <c r="E15" s="103">
        <v>30</v>
      </c>
      <c r="F15" s="102">
        <v>0</v>
      </c>
      <c r="G15" s="102"/>
      <c r="H15" s="102">
        <v>4</v>
      </c>
      <c r="I15" s="102"/>
      <c r="J15" s="102">
        <v>18</v>
      </c>
      <c r="K15" s="102"/>
      <c r="L15" s="102">
        <v>4</v>
      </c>
      <c r="M15" s="102"/>
      <c r="N15" s="102">
        <v>3</v>
      </c>
      <c r="O15" s="102"/>
      <c r="P15" s="102">
        <v>1</v>
      </c>
      <c r="Q15" s="16"/>
    </row>
    <row r="16" spans="1:17" s="49" customFormat="1" ht="17.25" customHeight="1">
      <c r="A16" s="303" t="s">
        <v>193</v>
      </c>
      <c r="B16" s="304"/>
      <c r="C16" s="304"/>
      <c r="D16" s="304"/>
      <c r="E16" s="103">
        <v>27</v>
      </c>
      <c r="F16" s="102">
        <v>0</v>
      </c>
      <c r="G16" s="102"/>
      <c r="H16" s="102">
        <v>4</v>
      </c>
      <c r="I16" s="102"/>
      <c r="J16" s="102">
        <v>19</v>
      </c>
      <c r="K16" s="102"/>
      <c r="L16" s="102">
        <v>2</v>
      </c>
      <c r="M16" s="102"/>
      <c r="N16" s="102">
        <v>1</v>
      </c>
      <c r="O16" s="102"/>
      <c r="P16" s="102">
        <v>1</v>
      </c>
      <c r="Q16" s="50"/>
    </row>
    <row r="17" spans="1:17" ht="17.25" customHeight="1">
      <c r="A17" s="303" t="s">
        <v>192</v>
      </c>
      <c r="B17" s="304"/>
      <c r="C17" s="304"/>
      <c r="D17" s="304"/>
      <c r="E17" s="103">
        <v>82</v>
      </c>
      <c r="F17" s="102">
        <v>1</v>
      </c>
      <c r="G17" s="102"/>
      <c r="H17" s="102">
        <v>10</v>
      </c>
      <c r="I17" s="102"/>
      <c r="J17" s="102">
        <v>54</v>
      </c>
      <c r="K17" s="102"/>
      <c r="L17" s="102">
        <v>11</v>
      </c>
      <c r="M17" s="102"/>
      <c r="N17" s="102">
        <v>3</v>
      </c>
      <c r="O17" s="102"/>
      <c r="P17" s="102">
        <v>3</v>
      </c>
      <c r="Q17" s="16"/>
    </row>
    <row r="18" spans="1:17" ht="17.25" customHeight="1">
      <c r="A18" s="306" t="s">
        <v>471</v>
      </c>
      <c r="B18" s="304"/>
      <c r="C18" s="304"/>
      <c r="D18" s="304"/>
      <c r="E18" s="103">
        <v>1</v>
      </c>
      <c r="F18" s="102">
        <v>0</v>
      </c>
      <c r="G18" s="102"/>
      <c r="H18" s="102">
        <v>0</v>
      </c>
      <c r="I18" s="102"/>
      <c r="J18" s="102">
        <v>0</v>
      </c>
      <c r="K18" s="102"/>
      <c r="L18" s="102">
        <v>0</v>
      </c>
      <c r="M18" s="102"/>
      <c r="N18" s="102">
        <v>0</v>
      </c>
      <c r="O18" s="102"/>
      <c r="P18" s="102">
        <v>1</v>
      </c>
      <c r="Q18" s="16"/>
    </row>
    <row r="19" spans="1:17" ht="23.25" customHeight="1">
      <c r="A19" s="316" t="s">
        <v>200</v>
      </c>
      <c r="B19" s="314"/>
      <c r="C19" s="314"/>
      <c r="D19" s="314"/>
      <c r="E19" s="103">
        <v>259</v>
      </c>
      <c r="F19" s="102">
        <v>41</v>
      </c>
      <c r="G19" s="102"/>
      <c r="H19" s="102">
        <v>32</v>
      </c>
      <c r="I19" s="102"/>
      <c r="J19" s="102">
        <v>135</v>
      </c>
      <c r="K19" s="102"/>
      <c r="L19" s="102">
        <v>38</v>
      </c>
      <c r="M19" s="102"/>
      <c r="N19" s="102">
        <v>12</v>
      </c>
      <c r="O19" s="102"/>
      <c r="P19" s="102">
        <v>1</v>
      </c>
      <c r="Q19" s="16"/>
    </row>
    <row r="20" spans="1:17" ht="23.25" customHeight="1">
      <c r="A20" s="303" t="s">
        <v>198</v>
      </c>
      <c r="B20" s="304"/>
      <c r="C20" s="304"/>
      <c r="D20" s="304"/>
      <c r="E20" s="103">
        <v>0</v>
      </c>
      <c r="F20" s="102">
        <v>0</v>
      </c>
      <c r="G20" s="102"/>
      <c r="H20" s="102">
        <v>0</v>
      </c>
      <c r="I20" s="102"/>
      <c r="J20" s="102">
        <v>0</v>
      </c>
      <c r="K20" s="102"/>
      <c r="L20" s="102">
        <v>0</v>
      </c>
      <c r="M20" s="102"/>
      <c r="N20" s="102">
        <v>0</v>
      </c>
      <c r="O20" s="102"/>
      <c r="P20" s="102">
        <v>0</v>
      </c>
      <c r="Q20" s="16"/>
    </row>
    <row r="21" spans="1:17" ht="17.25" customHeight="1">
      <c r="A21" s="303" t="s">
        <v>197</v>
      </c>
      <c r="B21" s="304"/>
      <c r="C21" s="304"/>
      <c r="D21" s="304"/>
      <c r="E21" s="103">
        <v>41</v>
      </c>
      <c r="F21" s="102">
        <v>24</v>
      </c>
      <c r="G21" s="102"/>
      <c r="H21" s="102">
        <v>7</v>
      </c>
      <c r="I21" s="102"/>
      <c r="J21" s="102">
        <v>9</v>
      </c>
      <c r="K21" s="102"/>
      <c r="L21" s="102">
        <v>1</v>
      </c>
      <c r="M21" s="102"/>
      <c r="N21" s="102">
        <v>0</v>
      </c>
      <c r="O21" s="102"/>
      <c r="P21" s="102">
        <v>0</v>
      </c>
      <c r="Q21" s="16"/>
    </row>
    <row r="22" spans="1:17" ht="17.25" customHeight="1">
      <c r="A22" s="303" t="s">
        <v>196</v>
      </c>
      <c r="B22" s="304"/>
      <c r="C22" s="304"/>
      <c r="D22" s="304"/>
      <c r="E22" s="103">
        <v>106</v>
      </c>
      <c r="F22" s="102">
        <v>16</v>
      </c>
      <c r="G22" s="102"/>
      <c r="H22" s="102">
        <v>17</v>
      </c>
      <c r="I22" s="102"/>
      <c r="J22" s="102">
        <v>54</v>
      </c>
      <c r="K22" s="102"/>
      <c r="L22" s="102">
        <v>16</v>
      </c>
      <c r="M22" s="102"/>
      <c r="N22" s="102">
        <v>2</v>
      </c>
      <c r="O22" s="102"/>
      <c r="P22" s="102">
        <v>1</v>
      </c>
      <c r="Q22" s="16"/>
    </row>
    <row r="23" spans="1:17" ht="17.25" customHeight="1">
      <c r="A23" s="303" t="s">
        <v>195</v>
      </c>
      <c r="B23" s="304"/>
      <c r="C23" s="304"/>
      <c r="D23" s="304"/>
      <c r="E23" s="103">
        <v>26</v>
      </c>
      <c r="F23" s="102">
        <v>0</v>
      </c>
      <c r="G23" s="102"/>
      <c r="H23" s="102">
        <v>2</v>
      </c>
      <c r="I23" s="102"/>
      <c r="J23" s="102">
        <v>13</v>
      </c>
      <c r="K23" s="102"/>
      <c r="L23" s="102">
        <v>8</v>
      </c>
      <c r="M23" s="102"/>
      <c r="N23" s="102">
        <v>3</v>
      </c>
      <c r="O23" s="102"/>
      <c r="P23" s="102">
        <v>0</v>
      </c>
      <c r="Q23" s="16"/>
    </row>
    <row r="24" spans="1:17" ht="17.25" customHeight="1">
      <c r="A24" s="303" t="s">
        <v>194</v>
      </c>
      <c r="B24" s="304"/>
      <c r="C24" s="304"/>
      <c r="D24" s="304"/>
      <c r="E24" s="103">
        <v>20</v>
      </c>
      <c r="F24" s="102">
        <v>0</v>
      </c>
      <c r="G24" s="102"/>
      <c r="H24" s="102">
        <v>1</v>
      </c>
      <c r="I24" s="102"/>
      <c r="J24" s="102">
        <v>12</v>
      </c>
      <c r="K24" s="102"/>
      <c r="L24" s="102">
        <v>4</v>
      </c>
      <c r="M24" s="102"/>
      <c r="N24" s="102">
        <v>3</v>
      </c>
      <c r="O24" s="102"/>
      <c r="P24" s="102">
        <v>0</v>
      </c>
      <c r="Q24" s="16"/>
    </row>
    <row r="25" spans="1:17" ht="17.25" customHeight="1">
      <c r="A25" s="303" t="s">
        <v>193</v>
      </c>
      <c r="B25" s="304"/>
      <c r="C25" s="304"/>
      <c r="D25" s="304"/>
      <c r="E25" s="103">
        <v>22</v>
      </c>
      <c r="F25" s="102">
        <v>0</v>
      </c>
      <c r="G25" s="102"/>
      <c r="H25" s="102">
        <v>2</v>
      </c>
      <c r="I25" s="102"/>
      <c r="J25" s="102">
        <v>18</v>
      </c>
      <c r="K25" s="102"/>
      <c r="L25" s="102">
        <v>1</v>
      </c>
      <c r="M25" s="102"/>
      <c r="N25" s="102">
        <v>1</v>
      </c>
      <c r="O25" s="102"/>
      <c r="P25" s="102">
        <v>0</v>
      </c>
      <c r="Q25" s="16"/>
    </row>
    <row r="26" spans="1:17" ht="17.25" customHeight="1">
      <c r="A26" s="303" t="s">
        <v>192</v>
      </c>
      <c r="B26" s="304"/>
      <c r="C26" s="304"/>
      <c r="D26" s="304"/>
      <c r="E26" s="103">
        <v>44</v>
      </c>
      <c r="F26" s="102">
        <v>1</v>
      </c>
      <c r="G26" s="102"/>
      <c r="H26" s="102">
        <v>3</v>
      </c>
      <c r="I26" s="102"/>
      <c r="J26" s="102">
        <v>29</v>
      </c>
      <c r="K26" s="102"/>
      <c r="L26" s="102">
        <v>8</v>
      </c>
      <c r="M26" s="102"/>
      <c r="N26" s="102">
        <v>3</v>
      </c>
      <c r="O26" s="102"/>
      <c r="P26" s="102">
        <v>0</v>
      </c>
      <c r="Q26" s="16"/>
    </row>
    <row r="27" spans="1:17" ht="23.25" customHeight="1">
      <c r="A27" s="318" t="s">
        <v>199</v>
      </c>
      <c r="B27" s="319"/>
      <c r="C27" s="319"/>
      <c r="D27" s="319"/>
      <c r="E27" s="103">
        <v>120</v>
      </c>
      <c r="F27" s="102">
        <v>15</v>
      </c>
      <c r="G27" s="102"/>
      <c r="H27" s="102">
        <v>27</v>
      </c>
      <c r="I27" s="102"/>
      <c r="J27" s="102">
        <v>66</v>
      </c>
      <c r="K27" s="102"/>
      <c r="L27" s="102">
        <v>5</v>
      </c>
      <c r="M27" s="102"/>
      <c r="N27" s="102">
        <v>0</v>
      </c>
      <c r="O27" s="102"/>
      <c r="P27" s="102">
        <v>7</v>
      </c>
      <c r="Q27" s="16"/>
    </row>
    <row r="28" spans="1:17" ht="23.25" customHeight="1">
      <c r="A28" s="303" t="s">
        <v>198</v>
      </c>
      <c r="B28" s="304"/>
      <c r="C28" s="304"/>
      <c r="D28" s="304"/>
      <c r="E28" s="103">
        <v>0</v>
      </c>
      <c r="F28" s="102">
        <v>0</v>
      </c>
      <c r="G28" s="102"/>
      <c r="H28" s="102">
        <v>0</v>
      </c>
      <c r="I28" s="102"/>
      <c r="J28" s="102">
        <v>0</v>
      </c>
      <c r="K28" s="102"/>
      <c r="L28" s="102">
        <v>0</v>
      </c>
      <c r="M28" s="102"/>
      <c r="N28" s="102">
        <v>0</v>
      </c>
      <c r="O28" s="102"/>
      <c r="P28" s="102">
        <v>0</v>
      </c>
      <c r="Q28" s="16"/>
    </row>
    <row r="29" spans="1:17" ht="17.25" customHeight="1">
      <c r="A29" s="303" t="s">
        <v>197</v>
      </c>
      <c r="B29" s="304"/>
      <c r="C29" s="304"/>
      <c r="D29" s="304"/>
      <c r="E29" s="103">
        <v>11</v>
      </c>
      <c r="F29" s="102">
        <v>5</v>
      </c>
      <c r="G29" s="102"/>
      <c r="H29" s="102">
        <v>3</v>
      </c>
      <c r="I29" s="102"/>
      <c r="J29" s="102">
        <v>3</v>
      </c>
      <c r="K29" s="102"/>
      <c r="L29" s="102">
        <v>0</v>
      </c>
      <c r="M29" s="102"/>
      <c r="N29" s="102">
        <v>0</v>
      </c>
      <c r="O29" s="102"/>
      <c r="P29" s="102">
        <v>0</v>
      </c>
      <c r="Q29" s="16"/>
    </row>
    <row r="30" spans="1:17" ht="17.25" customHeight="1">
      <c r="A30" s="303" t="s">
        <v>196</v>
      </c>
      <c r="B30" s="304"/>
      <c r="C30" s="304"/>
      <c r="D30" s="304"/>
      <c r="E30" s="103">
        <v>45</v>
      </c>
      <c r="F30" s="102">
        <v>10</v>
      </c>
      <c r="G30" s="102"/>
      <c r="H30" s="102">
        <v>12</v>
      </c>
      <c r="I30" s="102"/>
      <c r="J30" s="102">
        <v>21</v>
      </c>
      <c r="K30" s="102"/>
      <c r="L30" s="102">
        <v>0</v>
      </c>
      <c r="M30" s="102"/>
      <c r="N30" s="102">
        <v>0</v>
      </c>
      <c r="O30" s="102"/>
      <c r="P30" s="102">
        <v>2</v>
      </c>
      <c r="Q30" s="16"/>
    </row>
    <row r="31" spans="1:17" ht="17.25" customHeight="1">
      <c r="A31" s="303" t="s">
        <v>195</v>
      </c>
      <c r="B31" s="304"/>
      <c r="C31" s="304"/>
      <c r="D31" s="304"/>
      <c r="E31" s="103">
        <v>11</v>
      </c>
      <c r="F31" s="102">
        <v>0</v>
      </c>
      <c r="G31" s="102"/>
      <c r="H31" s="102">
        <v>0</v>
      </c>
      <c r="I31" s="102"/>
      <c r="J31" s="102">
        <v>10</v>
      </c>
      <c r="K31" s="102"/>
      <c r="L31" s="102">
        <v>1</v>
      </c>
      <c r="M31" s="102"/>
      <c r="N31" s="102">
        <v>0</v>
      </c>
      <c r="O31" s="102"/>
      <c r="P31" s="102">
        <v>0</v>
      </c>
      <c r="Q31" s="16"/>
    </row>
    <row r="32" spans="1:17" ht="17.25" customHeight="1">
      <c r="A32" s="303" t="s">
        <v>194</v>
      </c>
      <c r="B32" s="304"/>
      <c r="C32" s="304"/>
      <c r="D32" s="304"/>
      <c r="E32" s="103">
        <v>10</v>
      </c>
      <c r="F32" s="102">
        <v>0</v>
      </c>
      <c r="G32" s="102"/>
      <c r="H32" s="102">
        <v>3</v>
      </c>
      <c r="I32" s="102"/>
      <c r="J32" s="102">
        <v>6</v>
      </c>
      <c r="K32" s="102"/>
      <c r="L32" s="102">
        <v>0</v>
      </c>
      <c r="M32" s="102"/>
      <c r="N32" s="102">
        <v>0</v>
      </c>
      <c r="O32" s="102"/>
      <c r="P32" s="102">
        <v>1</v>
      </c>
      <c r="Q32" s="16"/>
    </row>
    <row r="33" spans="1:17" ht="17.25" customHeight="1">
      <c r="A33" s="303" t="s">
        <v>193</v>
      </c>
      <c r="B33" s="304"/>
      <c r="C33" s="304"/>
      <c r="D33" s="304"/>
      <c r="E33" s="103">
        <v>5</v>
      </c>
      <c r="F33" s="102">
        <v>0</v>
      </c>
      <c r="G33" s="102"/>
      <c r="H33" s="102">
        <v>2</v>
      </c>
      <c r="I33" s="102"/>
      <c r="J33" s="102">
        <v>1</v>
      </c>
      <c r="K33" s="102"/>
      <c r="L33" s="102">
        <v>1</v>
      </c>
      <c r="M33" s="102"/>
      <c r="N33" s="102">
        <v>0</v>
      </c>
      <c r="O33" s="102"/>
      <c r="P33" s="102">
        <v>1</v>
      </c>
      <c r="Q33" s="16"/>
    </row>
    <row r="34" spans="1:17" ht="17.25" customHeight="1">
      <c r="A34" s="303" t="s">
        <v>192</v>
      </c>
      <c r="B34" s="304"/>
      <c r="C34" s="304"/>
      <c r="D34" s="304"/>
      <c r="E34" s="103">
        <v>38</v>
      </c>
      <c r="F34" s="102">
        <v>0</v>
      </c>
      <c r="G34" s="102"/>
      <c r="H34" s="102">
        <v>7</v>
      </c>
      <c r="I34" s="102"/>
      <c r="J34" s="102">
        <v>25</v>
      </c>
      <c r="K34" s="102"/>
      <c r="L34" s="102">
        <v>3</v>
      </c>
      <c r="M34" s="102"/>
      <c r="N34" s="102">
        <v>0</v>
      </c>
      <c r="O34" s="102"/>
      <c r="P34" s="102">
        <v>3</v>
      </c>
      <c r="Q34" s="16"/>
    </row>
    <row r="35" spans="1:17" ht="23.25" customHeight="1">
      <c r="A35" s="272" t="s">
        <v>471</v>
      </c>
      <c r="B35" s="319"/>
      <c r="C35" s="319"/>
      <c r="D35" s="319"/>
      <c r="E35" s="103">
        <v>1</v>
      </c>
      <c r="F35" s="102">
        <v>0</v>
      </c>
      <c r="G35" s="102"/>
      <c r="H35" s="102">
        <v>0</v>
      </c>
      <c r="I35" s="102"/>
      <c r="J35" s="102">
        <v>0</v>
      </c>
      <c r="K35" s="102"/>
      <c r="L35" s="102">
        <v>0</v>
      </c>
      <c r="M35" s="102"/>
      <c r="N35" s="102">
        <v>0</v>
      </c>
      <c r="O35" s="102"/>
      <c r="P35" s="102">
        <v>1</v>
      </c>
      <c r="Q35" s="16"/>
    </row>
    <row r="36" spans="1:17" ht="23.25" customHeight="1">
      <c r="A36" s="331" t="s">
        <v>471</v>
      </c>
      <c r="B36" s="331"/>
      <c r="C36" s="331"/>
      <c r="D36" s="331"/>
      <c r="E36" s="103">
        <v>1</v>
      </c>
      <c r="F36" s="102">
        <v>0</v>
      </c>
      <c r="G36" s="102"/>
      <c r="H36" s="102">
        <v>0</v>
      </c>
      <c r="I36" s="102"/>
      <c r="J36" s="102">
        <v>0</v>
      </c>
      <c r="K36" s="102"/>
      <c r="L36" s="102">
        <v>0</v>
      </c>
      <c r="M36" s="102"/>
      <c r="N36" s="102">
        <v>0</v>
      </c>
      <c r="O36" s="102"/>
      <c r="P36" s="102">
        <v>1</v>
      </c>
      <c r="Q36" s="16"/>
    </row>
    <row r="37" spans="1:17" ht="17.25" customHeight="1">
      <c r="A37" s="255"/>
      <c r="B37" s="255"/>
      <c r="C37" s="255"/>
      <c r="D37" s="255"/>
      <c r="E37" s="15"/>
      <c r="F37" s="15"/>
      <c r="G37" s="15"/>
      <c r="H37" s="15"/>
      <c r="I37" s="15"/>
      <c r="J37" s="15"/>
      <c r="K37" s="17"/>
      <c r="L37" s="17"/>
      <c r="M37" s="17"/>
      <c r="N37" s="17"/>
      <c r="O37" s="17"/>
      <c r="P37" s="17"/>
      <c r="Q37" s="16"/>
    </row>
    <row r="38" spans="1:17" ht="11.25" customHeight="1">
      <c r="A38" s="16"/>
      <c r="B38" s="16"/>
      <c r="C38" s="16"/>
      <c r="D38" s="16"/>
      <c r="F38" s="16"/>
      <c r="G38" s="16"/>
      <c r="H38" s="16"/>
      <c r="I38" s="16"/>
      <c r="J38" s="16"/>
      <c r="K38" s="16"/>
      <c r="L38" s="16"/>
      <c r="M38" s="16"/>
      <c r="N38" s="16"/>
      <c r="O38" s="16"/>
      <c r="P38" s="18"/>
      <c r="Q38" s="16"/>
    </row>
    <row r="39" spans="1:17" ht="11.25" customHeight="1">
      <c r="A39" s="19" t="s">
        <v>15</v>
      </c>
      <c r="B39" s="311" t="s">
        <v>486</v>
      </c>
      <c r="C39" s="311"/>
      <c r="D39" s="311"/>
      <c r="E39" s="311"/>
      <c r="F39" s="311"/>
      <c r="G39" s="311"/>
      <c r="H39" s="311"/>
      <c r="I39" s="311"/>
      <c r="J39" s="311"/>
      <c r="K39" s="311"/>
      <c r="L39" s="311"/>
      <c r="M39" s="311"/>
      <c r="N39" s="311"/>
      <c r="O39" s="311"/>
      <c r="P39" s="311"/>
      <c r="Q39" s="16"/>
    </row>
    <row r="40" spans="1:17" ht="11.25" customHeight="1">
      <c r="A40" s="16"/>
      <c r="B40" s="311"/>
      <c r="C40" s="311"/>
      <c r="D40" s="311"/>
      <c r="E40" s="311"/>
      <c r="F40" s="311"/>
      <c r="G40" s="311"/>
      <c r="H40" s="311"/>
      <c r="I40" s="311"/>
      <c r="J40" s="311"/>
      <c r="K40" s="311"/>
      <c r="L40" s="311"/>
      <c r="M40" s="311"/>
      <c r="N40" s="311"/>
      <c r="O40" s="311"/>
      <c r="P40" s="311"/>
      <c r="Q40" s="16"/>
    </row>
    <row r="41" spans="1:17" ht="11.25" customHeight="1">
      <c r="A41" s="19" t="s">
        <v>10</v>
      </c>
      <c r="B41" s="311" t="s">
        <v>487</v>
      </c>
      <c r="C41" s="311"/>
      <c r="D41" s="311"/>
      <c r="E41" s="311"/>
      <c r="F41" s="311"/>
      <c r="G41" s="311"/>
      <c r="H41" s="311"/>
      <c r="I41" s="311"/>
      <c r="J41" s="311"/>
      <c r="K41" s="311"/>
      <c r="L41" s="311"/>
      <c r="M41" s="311"/>
      <c r="N41" s="311"/>
      <c r="O41" s="311"/>
      <c r="P41" s="311"/>
      <c r="Q41" s="16"/>
    </row>
    <row r="42" spans="1:17" ht="11.25" customHeight="1">
      <c r="A42" s="16"/>
      <c r="B42" s="311"/>
      <c r="C42" s="311"/>
      <c r="D42" s="311"/>
      <c r="E42" s="311"/>
      <c r="F42" s="311"/>
      <c r="G42" s="311"/>
      <c r="H42" s="311"/>
      <c r="I42" s="311"/>
      <c r="J42" s="311"/>
      <c r="K42" s="311"/>
      <c r="L42" s="311"/>
      <c r="M42" s="311"/>
      <c r="N42" s="311"/>
      <c r="O42" s="311"/>
      <c r="P42" s="311"/>
      <c r="Q42" s="16"/>
    </row>
    <row r="43" spans="1:17" ht="11.25" customHeight="1">
      <c r="A43" s="19" t="s">
        <v>35</v>
      </c>
      <c r="B43" s="329" t="s">
        <v>488</v>
      </c>
      <c r="C43" s="311"/>
      <c r="D43" s="311"/>
      <c r="E43" s="311"/>
      <c r="F43" s="311"/>
      <c r="G43" s="311"/>
      <c r="H43" s="311"/>
      <c r="I43" s="311"/>
      <c r="J43" s="311"/>
      <c r="K43" s="311"/>
      <c r="L43" s="311"/>
      <c r="M43" s="311"/>
      <c r="N43" s="311"/>
      <c r="O43" s="311"/>
      <c r="P43" s="311"/>
      <c r="Q43" s="16"/>
    </row>
    <row r="44" spans="1:17" ht="11.25">
      <c r="A44" s="16"/>
      <c r="B44" s="311"/>
      <c r="C44" s="311"/>
      <c r="D44" s="311"/>
      <c r="E44" s="311"/>
      <c r="F44" s="311"/>
      <c r="G44" s="311"/>
      <c r="H44" s="311"/>
      <c r="I44" s="311"/>
      <c r="J44" s="311"/>
      <c r="K44" s="311"/>
      <c r="L44" s="311"/>
      <c r="M44" s="311"/>
      <c r="N44" s="311"/>
      <c r="O44" s="311"/>
      <c r="P44" s="311"/>
      <c r="Q44" s="16"/>
    </row>
    <row r="45" spans="1:17" ht="11.25" customHeight="1">
      <c r="A45" s="19" t="s">
        <v>34</v>
      </c>
      <c r="B45" s="311" t="s">
        <v>489</v>
      </c>
      <c r="C45" s="330"/>
      <c r="D45" s="330"/>
      <c r="E45" s="330"/>
      <c r="F45" s="330"/>
      <c r="G45" s="330"/>
      <c r="H45" s="330"/>
      <c r="I45" s="330"/>
      <c r="J45" s="330"/>
      <c r="K45" s="330"/>
      <c r="L45" s="330"/>
      <c r="M45" s="330"/>
      <c r="N45" s="330"/>
      <c r="O45" s="330"/>
      <c r="P45" s="330"/>
      <c r="Q45" s="16"/>
    </row>
    <row r="46" spans="1:17" ht="11.25">
      <c r="A46" s="50"/>
      <c r="B46" s="330"/>
      <c r="C46" s="330"/>
      <c r="D46" s="330"/>
      <c r="E46" s="330"/>
      <c r="F46" s="330"/>
      <c r="G46" s="330"/>
      <c r="H46" s="330"/>
      <c r="I46" s="330"/>
      <c r="J46" s="330"/>
      <c r="K46" s="330"/>
      <c r="L46" s="330"/>
      <c r="M46" s="330"/>
      <c r="N46" s="330"/>
      <c r="O46" s="330"/>
      <c r="P46" s="330"/>
      <c r="Q46" s="16"/>
    </row>
    <row r="47" spans="1:17" ht="11.25">
      <c r="A47" s="19" t="s">
        <v>150</v>
      </c>
      <c r="B47" s="271" t="s">
        <v>490</v>
      </c>
      <c r="C47" s="271"/>
      <c r="D47" s="271"/>
      <c r="E47" s="271"/>
      <c r="F47" s="271"/>
      <c r="G47" s="271"/>
      <c r="H47" s="271"/>
      <c r="I47" s="271"/>
      <c r="J47" s="271"/>
      <c r="K47" s="271"/>
      <c r="L47" s="271"/>
      <c r="M47" s="271"/>
      <c r="N47" s="271"/>
      <c r="O47" s="271"/>
      <c r="P47" s="271"/>
      <c r="Q47" s="16"/>
    </row>
    <row r="48" spans="1:17" ht="11.25">
      <c r="A48" s="19" t="s">
        <v>17</v>
      </c>
      <c r="B48" s="16"/>
      <c r="C48" s="16"/>
      <c r="D48" s="272" t="s">
        <v>491</v>
      </c>
      <c r="E48" s="272"/>
      <c r="F48" s="272"/>
      <c r="G48" s="272"/>
      <c r="H48" s="272"/>
      <c r="I48" s="272"/>
      <c r="J48" s="272"/>
      <c r="K48" s="272"/>
      <c r="L48" s="272"/>
      <c r="M48" s="272"/>
      <c r="N48" s="272"/>
      <c r="O48" s="272"/>
      <c r="P48" s="272"/>
      <c r="Q48" s="20"/>
    </row>
    <row r="49" spans="1:5" ht="11.25" hidden="1">
      <c r="A49" s="16" t="s">
        <v>1</v>
      </c>
      <c r="E49"/>
    </row>
  </sheetData>
  <sheetProtection/>
  <mergeCells count="46">
    <mergeCell ref="A2:M2"/>
    <mergeCell ref="A3:M3"/>
    <mergeCell ref="A4:M4"/>
    <mergeCell ref="A7:D8"/>
    <mergeCell ref="E7:E8"/>
    <mergeCell ref="F7:F8"/>
    <mergeCell ref="H7:H8"/>
    <mergeCell ref="J7:J8"/>
    <mergeCell ref="L7:L8"/>
    <mergeCell ref="N7:N8"/>
    <mergeCell ref="P7:P8"/>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37:D37"/>
    <mergeCell ref="B39:P40"/>
    <mergeCell ref="A26:D26"/>
    <mergeCell ref="A27:D27"/>
    <mergeCell ref="A28:D28"/>
    <mergeCell ref="A29:D29"/>
    <mergeCell ref="A30:D30"/>
    <mergeCell ref="A31:D31"/>
    <mergeCell ref="A36:D36"/>
    <mergeCell ref="N2:P2"/>
    <mergeCell ref="B41:P42"/>
    <mergeCell ref="B43:P44"/>
    <mergeCell ref="B45:P46"/>
    <mergeCell ref="B47:P47"/>
    <mergeCell ref="D48:P48"/>
    <mergeCell ref="A32:D32"/>
    <mergeCell ref="A33:D33"/>
    <mergeCell ref="A34:D34"/>
    <mergeCell ref="A35:D35"/>
  </mergeCells>
  <hyperlinks>
    <hyperlink ref="N2:P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18.xml><?xml version="1.0" encoding="utf-8"?>
<worksheet xmlns="http://schemas.openxmlformats.org/spreadsheetml/2006/main" xmlns:r="http://schemas.openxmlformats.org/officeDocument/2006/relationships">
  <dimension ref="A2:O37"/>
  <sheetViews>
    <sheetView showGridLines="0" showRowColHeaders="0" zoomScalePageLayoutView="0" workbookViewId="0" topLeftCell="A1">
      <pane xSplit="4" ySplit="8" topLeftCell="E9"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4.83203125" style="0" customWidth="1"/>
    <col min="5" max="5" width="7.83203125" style="8" customWidth="1"/>
    <col min="6" max="6" width="7.66015625" style="0" bestFit="1" customWidth="1"/>
    <col min="7" max="7" width="7.33203125" style="0" customWidth="1"/>
    <col min="8" max="8" width="8.16015625" style="0" customWidth="1"/>
    <col min="9" max="9" width="7.16015625" style="0" bestFit="1" customWidth="1"/>
    <col min="10" max="10" width="10.83203125" style="0" customWidth="1"/>
    <col min="11" max="11" width="7.66015625" style="0" bestFit="1" customWidth="1"/>
    <col min="12" max="12" width="2.66015625" style="0" customWidth="1"/>
    <col min="13" max="13" width="3.66015625" style="0" bestFit="1" customWidth="1"/>
    <col min="14" max="14" width="10.83203125" style="0" customWidth="1"/>
    <col min="15" max="16384" width="0" style="0" hidden="1" customWidth="1"/>
  </cols>
  <sheetData>
    <row r="1" ht="15.75" customHeight="1"/>
    <row r="2" spans="1:15" ht="12.75">
      <c r="A2" s="268" t="s">
        <v>212</v>
      </c>
      <c r="B2" s="276"/>
      <c r="C2" s="276"/>
      <c r="D2" s="276"/>
      <c r="E2" s="276"/>
      <c r="F2" s="276"/>
      <c r="G2" s="276"/>
      <c r="H2" s="276"/>
      <c r="I2" s="276"/>
      <c r="J2" s="276"/>
      <c r="K2" s="51"/>
      <c r="L2" s="254" t="s">
        <v>211</v>
      </c>
      <c r="M2" s="254"/>
      <c r="N2" s="254"/>
      <c r="O2" t="s">
        <v>1</v>
      </c>
    </row>
    <row r="3" spans="1:13" ht="12.75">
      <c r="A3" s="268" t="s">
        <v>210</v>
      </c>
      <c r="B3" s="276"/>
      <c r="C3" s="276"/>
      <c r="D3" s="276"/>
      <c r="E3" s="276"/>
      <c r="F3" s="276"/>
      <c r="G3" s="276"/>
      <c r="H3" s="276"/>
      <c r="I3" s="276"/>
      <c r="J3" s="276"/>
      <c r="K3" s="21"/>
      <c r="L3" s="21"/>
      <c r="M3" s="21"/>
    </row>
    <row r="4" spans="1:13" ht="12.75">
      <c r="A4" s="268">
        <v>2015</v>
      </c>
      <c r="B4" s="276"/>
      <c r="C4" s="276"/>
      <c r="D4" s="276"/>
      <c r="E4" s="276"/>
      <c r="F4" s="276"/>
      <c r="G4" s="276"/>
      <c r="H4" s="276"/>
      <c r="I4" s="276"/>
      <c r="J4" s="276"/>
      <c r="K4" s="21"/>
      <c r="L4" s="21"/>
      <c r="M4" s="21"/>
    </row>
    <row r="5" spans="1:14" ht="11.25">
      <c r="A5" s="5"/>
      <c r="B5" s="5"/>
      <c r="C5" s="5"/>
      <c r="D5" s="5"/>
      <c r="E5" s="6"/>
      <c r="F5" s="6"/>
      <c r="G5" s="6"/>
      <c r="H5" s="5"/>
      <c r="I5" s="5"/>
      <c r="J5" s="5"/>
      <c r="K5" s="5"/>
      <c r="L5" s="5"/>
      <c r="M5" s="5"/>
      <c r="N5" s="7"/>
    </row>
    <row r="6" ht="1.5" customHeight="1"/>
    <row r="7" spans="1:14" ht="22.5" customHeight="1">
      <c r="A7" s="269" t="s">
        <v>209</v>
      </c>
      <c r="B7" s="269"/>
      <c r="C7" s="269"/>
      <c r="D7" s="269"/>
      <c r="E7" s="25" t="s">
        <v>4</v>
      </c>
      <c r="F7" s="12" t="s">
        <v>6</v>
      </c>
      <c r="G7" s="12" t="s">
        <v>21</v>
      </c>
      <c r="H7" s="12" t="s">
        <v>20</v>
      </c>
      <c r="I7" s="10" t="s">
        <v>470</v>
      </c>
      <c r="J7" s="10" t="s">
        <v>32</v>
      </c>
      <c r="K7" s="10" t="s">
        <v>544</v>
      </c>
      <c r="L7" s="38" t="s">
        <v>15</v>
      </c>
      <c r="M7" s="10" t="s">
        <v>473</v>
      </c>
      <c r="N7" s="10" t="s">
        <v>208</v>
      </c>
    </row>
    <row r="8" spans="1:14" ht="1.5" customHeight="1">
      <c r="A8" s="7"/>
      <c r="B8" s="7"/>
      <c r="C8" s="7"/>
      <c r="D8" s="7"/>
      <c r="E8" s="15"/>
      <c r="F8" s="15"/>
      <c r="G8" s="15"/>
      <c r="H8" s="7"/>
      <c r="I8" s="7"/>
      <c r="J8" s="15"/>
      <c r="K8" s="15"/>
      <c r="L8" s="15"/>
      <c r="M8" s="15"/>
      <c r="N8" s="7"/>
    </row>
    <row r="9" spans="1:14" ht="23.25" customHeight="1">
      <c r="A9" s="328" t="s">
        <v>4</v>
      </c>
      <c r="B9" s="327"/>
      <c r="C9" s="327"/>
      <c r="D9" s="327"/>
      <c r="E9" s="98">
        <f>SUM(F9:N9)</f>
        <v>351443</v>
      </c>
      <c r="F9" s="98">
        <f>SUM(F10:F30)</f>
        <v>174176</v>
      </c>
      <c r="G9" s="98">
        <f aca="true" t="shared" si="0" ref="G9:N9">SUM(G10:G30)</f>
        <v>58711</v>
      </c>
      <c r="H9" s="98">
        <f t="shared" si="0"/>
        <v>1719</v>
      </c>
      <c r="I9" s="98">
        <f t="shared" si="0"/>
        <v>1830</v>
      </c>
      <c r="J9" s="98">
        <f t="shared" si="0"/>
        <v>0</v>
      </c>
      <c r="K9" s="98">
        <f t="shared" si="0"/>
        <v>115005</v>
      </c>
      <c r="L9" s="98"/>
      <c r="M9" s="98">
        <f t="shared" si="0"/>
        <v>1</v>
      </c>
      <c r="N9" s="98">
        <f t="shared" si="0"/>
        <v>1</v>
      </c>
    </row>
    <row r="10" spans="1:14" ht="23.25" customHeight="1">
      <c r="A10" s="337" t="s">
        <v>511</v>
      </c>
      <c r="B10" s="337"/>
      <c r="C10" s="337"/>
      <c r="D10" s="337"/>
      <c r="E10" s="184">
        <f aca="true" t="shared" si="1" ref="E10:E29">SUM(F10:K10)</f>
        <v>186915</v>
      </c>
      <c r="F10" s="122">
        <v>89902</v>
      </c>
      <c r="G10" s="122">
        <v>30615</v>
      </c>
      <c r="H10" s="122">
        <v>1151</v>
      </c>
      <c r="I10" s="122">
        <v>1030</v>
      </c>
      <c r="J10" s="122">
        <v>0</v>
      </c>
      <c r="K10" s="122">
        <v>64217</v>
      </c>
      <c r="L10" s="122"/>
      <c r="M10" s="122">
        <v>0</v>
      </c>
      <c r="N10" s="122">
        <v>0</v>
      </c>
    </row>
    <row r="11" spans="1:14" ht="39.75" customHeight="1">
      <c r="A11" s="344" t="s">
        <v>529</v>
      </c>
      <c r="B11" s="345"/>
      <c r="C11" s="345"/>
      <c r="D11" s="345"/>
      <c r="E11" s="98">
        <f t="shared" si="1"/>
        <v>45040</v>
      </c>
      <c r="F11" s="122">
        <v>24690</v>
      </c>
      <c r="G11" s="122">
        <v>9648</v>
      </c>
      <c r="H11" s="122">
        <v>161</v>
      </c>
      <c r="I11" s="122">
        <v>391</v>
      </c>
      <c r="J11" s="122">
        <v>0</v>
      </c>
      <c r="K11" s="122">
        <v>10150</v>
      </c>
      <c r="L11" s="122"/>
      <c r="M11" s="122">
        <v>0</v>
      </c>
      <c r="N11" s="122">
        <v>0</v>
      </c>
    </row>
    <row r="12" spans="1:14" ht="17.25" customHeight="1">
      <c r="A12" s="174" t="s">
        <v>512</v>
      </c>
      <c r="B12" s="174"/>
      <c r="C12" s="174"/>
      <c r="D12" s="174"/>
      <c r="E12" s="98">
        <f t="shared" si="1"/>
        <v>40030</v>
      </c>
      <c r="F12" s="122">
        <v>18089</v>
      </c>
      <c r="G12" s="122">
        <v>6377</v>
      </c>
      <c r="H12" s="122">
        <v>79</v>
      </c>
      <c r="I12" s="122">
        <v>253</v>
      </c>
      <c r="J12" s="122">
        <v>0</v>
      </c>
      <c r="K12" s="122">
        <v>15232</v>
      </c>
      <c r="L12" s="122"/>
      <c r="M12" s="122">
        <v>0</v>
      </c>
      <c r="N12" s="122">
        <v>0</v>
      </c>
    </row>
    <row r="13" spans="1:14" ht="17.25" customHeight="1">
      <c r="A13" s="337" t="s">
        <v>528</v>
      </c>
      <c r="B13" s="338"/>
      <c r="C13" s="338"/>
      <c r="D13" s="338"/>
      <c r="E13" s="98">
        <f t="shared" si="1"/>
        <v>14073</v>
      </c>
      <c r="F13" s="122">
        <v>9475</v>
      </c>
      <c r="G13" s="122">
        <v>808</v>
      </c>
      <c r="H13" s="122">
        <v>44</v>
      </c>
      <c r="I13" s="122">
        <v>1</v>
      </c>
      <c r="J13" s="122">
        <v>0</v>
      </c>
      <c r="K13" s="122">
        <v>3745</v>
      </c>
      <c r="L13" s="122"/>
      <c r="M13" s="122">
        <v>0</v>
      </c>
      <c r="N13" s="122">
        <v>0</v>
      </c>
    </row>
    <row r="14" spans="1:14" ht="17.25" customHeight="1">
      <c r="A14" s="339" t="s">
        <v>513</v>
      </c>
      <c r="B14" s="340"/>
      <c r="C14" s="340"/>
      <c r="D14" s="340"/>
      <c r="E14" s="98">
        <f t="shared" si="1"/>
        <v>10258</v>
      </c>
      <c r="F14" s="122">
        <v>4349</v>
      </c>
      <c r="G14" s="122">
        <v>1514</v>
      </c>
      <c r="H14" s="122">
        <v>26</v>
      </c>
      <c r="I14" s="122">
        <v>6</v>
      </c>
      <c r="J14" s="122">
        <v>0</v>
      </c>
      <c r="K14" s="122">
        <v>4363</v>
      </c>
      <c r="L14" s="122"/>
      <c r="M14" s="122">
        <v>0</v>
      </c>
      <c r="N14" s="122">
        <v>0</v>
      </c>
    </row>
    <row r="15" spans="1:14" ht="17.25" customHeight="1">
      <c r="A15" s="178" t="s">
        <v>518</v>
      </c>
      <c r="B15" s="179"/>
      <c r="C15" s="179"/>
      <c r="D15" s="179"/>
      <c r="E15" s="98">
        <f t="shared" si="1"/>
        <v>8715</v>
      </c>
      <c r="F15" s="122">
        <v>5807</v>
      </c>
      <c r="G15" s="122">
        <v>1619</v>
      </c>
      <c r="H15" s="122">
        <v>46</v>
      </c>
      <c r="I15" s="122">
        <v>11</v>
      </c>
      <c r="J15" s="122">
        <v>0</v>
      </c>
      <c r="K15" s="122">
        <v>1232</v>
      </c>
      <c r="L15" s="122"/>
      <c r="M15" s="122">
        <v>0</v>
      </c>
      <c r="N15" s="122">
        <v>0</v>
      </c>
    </row>
    <row r="16" spans="1:14" ht="17.25" customHeight="1">
      <c r="A16" s="339" t="s">
        <v>515</v>
      </c>
      <c r="B16" s="340"/>
      <c r="C16" s="340"/>
      <c r="D16" s="340"/>
      <c r="E16" s="98">
        <f t="shared" si="1"/>
        <v>5759</v>
      </c>
      <c r="F16" s="122">
        <v>3693</v>
      </c>
      <c r="G16" s="122">
        <v>1144</v>
      </c>
      <c r="H16" s="122">
        <v>2</v>
      </c>
      <c r="I16" s="122">
        <v>2</v>
      </c>
      <c r="J16" s="122">
        <v>0</v>
      </c>
      <c r="K16" s="122">
        <v>918</v>
      </c>
      <c r="L16" s="122"/>
      <c r="M16" s="122">
        <v>0</v>
      </c>
      <c r="N16" s="122">
        <v>0</v>
      </c>
    </row>
    <row r="17" spans="1:14" ht="17.25" customHeight="1">
      <c r="A17" s="178" t="s">
        <v>516</v>
      </c>
      <c r="B17" s="179"/>
      <c r="C17" s="179"/>
      <c r="D17" s="179"/>
      <c r="E17" s="98">
        <f t="shared" si="1"/>
        <v>5001</v>
      </c>
      <c r="F17" s="122">
        <v>297</v>
      </c>
      <c r="G17" s="122">
        <v>1382</v>
      </c>
      <c r="H17" s="122">
        <v>57</v>
      </c>
      <c r="I17" s="122">
        <v>13</v>
      </c>
      <c r="J17" s="122">
        <v>0</v>
      </c>
      <c r="K17" s="122">
        <v>3252</v>
      </c>
      <c r="L17" s="122"/>
      <c r="M17" s="122">
        <v>0</v>
      </c>
      <c r="N17" s="122">
        <v>0</v>
      </c>
    </row>
    <row r="18" spans="1:14" ht="17.25" customHeight="1">
      <c r="A18" s="339" t="s">
        <v>514</v>
      </c>
      <c r="B18" s="340"/>
      <c r="C18" s="340"/>
      <c r="D18" s="340"/>
      <c r="E18" s="98">
        <f t="shared" si="1"/>
        <v>3189</v>
      </c>
      <c r="F18" s="122">
        <v>1862</v>
      </c>
      <c r="G18" s="122">
        <v>1070</v>
      </c>
      <c r="H18" s="122">
        <v>7</v>
      </c>
      <c r="I18" s="122">
        <v>72</v>
      </c>
      <c r="J18" s="122">
        <v>0</v>
      </c>
      <c r="K18" s="122">
        <v>178</v>
      </c>
      <c r="L18" s="122"/>
      <c r="M18" s="122">
        <v>0</v>
      </c>
      <c r="N18" s="122">
        <v>0</v>
      </c>
    </row>
    <row r="19" spans="1:14" ht="17.25" customHeight="1">
      <c r="A19" s="342" t="s">
        <v>519</v>
      </c>
      <c r="B19" s="343"/>
      <c r="C19" s="343"/>
      <c r="D19" s="343"/>
      <c r="E19" s="98">
        <f t="shared" si="1"/>
        <v>2954</v>
      </c>
      <c r="F19" s="122">
        <v>1879</v>
      </c>
      <c r="G19" s="122">
        <v>136</v>
      </c>
      <c r="H19" s="122">
        <v>10</v>
      </c>
      <c r="I19" s="122">
        <v>0</v>
      </c>
      <c r="J19" s="122">
        <v>0</v>
      </c>
      <c r="K19" s="122">
        <v>929</v>
      </c>
      <c r="L19" s="122"/>
      <c r="M19" s="122">
        <v>0</v>
      </c>
      <c r="N19" s="122">
        <v>0</v>
      </c>
    </row>
    <row r="20" spans="1:14" ht="17.25" customHeight="1">
      <c r="A20" t="s">
        <v>524</v>
      </c>
      <c r="E20" s="98">
        <f t="shared" si="1"/>
        <v>2820</v>
      </c>
      <c r="F20" s="122">
        <v>1392</v>
      </c>
      <c r="G20" s="122">
        <v>404</v>
      </c>
      <c r="H20" s="122">
        <v>3</v>
      </c>
      <c r="I20" s="122">
        <v>12</v>
      </c>
      <c r="J20" s="122">
        <v>0</v>
      </c>
      <c r="K20" s="122">
        <v>1009</v>
      </c>
      <c r="L20" s="122"/>
      <c r="M20" s="122">
        <v>0</v>
      </c>
      <c r="N20" s="122">
        <v>0</v>
      </c>
    </row>
    <row r="21" spans="1:14" ht="17.25" customHeight="1">
      <c r="A21" t="s">
        <v>525</v>
      </c>
      <c r="E21" s="98">
        <f t="shared" si="1"/>
        <v>2228</v>
      </c>
      <c r="F21" s="122">
        <v>989</v>
      </c>
      <c r="G21" s="122">
        <v>110</v>
      </c>
      <c r="H21" s="122">
        <v>0</v>
      </c>
      <c r="I21" s="122">
        <v>0</v>
      </c>
      <c r="J21" s="122">
        <v>0</v>
      </c>
      <c r="K21" s="122">
        <v>1129</v>
      </c>
      <c r="L21" s="122"/>
      <c r="M21" s="122">
        <v>0</v>
      </c>
      <c r="N21" s="122">
        <v>0</v>
      </c>
    </row>
    <row r="22" spans="1:14" ht="17.25" customHeight="1">
      <c r="A22" t="s">
        <v>520</v>
      </c>
      <c r="E22" s="98">
        <f t="shared" si="1"/>
        <v>2135</v>
      </c>
      <c r="F22" s="122">
        <v>1140</v>
      </c>
      <c r="G22" s="122">
        <v>347</v>
      </c>
      <c r="H22" s="122">
        <v>0</v>
      </c>
      <c r="I22" s="122">
        <v>0</v>
      </c>
      <c r="J22" s="122">
        <v>0</v>
      </c>
      <c r="K22" s="122">
        <v>648</v>
      </c>
      <c r="L22" s="122"/>
      <c r="M22" s="122">
        <v>0</v>
      </c>
      <c r="N22" s="122">
        <v>0</v>
      </c>
    </row>
    <row r="23" spans="1:14" ht="17.25" customHeight="1">
      <c r="A23" s="339" t="s">
        <v>517</v>
      </c>
      <c r="B23" s="340"/>
      <c r="C23" s="340"/>
      <c r="D23" s="340"/>
      <c r="E23" s="98">
        <f t="shared" si="1"/>
        <v>2071</v>
      </c>
      <c r="F23" s="122">
        <v>1030</v>
      </c>
      <c r="G23" s="122">
        <v>337</v>
      </c>
      <c r="H23" s="122">
        <v>29</v>
      </c>
      <c r="I23" s="122">
        <v>7</v>
      </c>
      <c r="J23" s="122">
        <v>0</v>
      </c>
      <c r="K23" s="122">
        <v>668</v>
      </c>
      <c r="L23" s="122"/>
      <c r="M23" s="122">
        <v>0</v>
      </c>
      <c r="N23" s="122">
        <v>0</v>
      </c>
    </row>
    <row r="24" spans="1:14" ht="17.25" customHeight="1">
      <c r="A24" s="272" t="s">
        <v>549</v>
      </c>
      <c r="B24" s="272"/>
      <c r="C24" s="272"/>
      <c r="D24" s="272"/>
      <c r="E24" s="98">
        <f t="shared" si="1"/>
        <v>2043</v>
      </c>
      <c r="F24" s="122">
        <v>919</v>
      </c>
      <c r="G24" s="122">
        <v>239</v>
      </c>
      <c r="H24" s="122">
        <v>2</v>
      </c>
      <c r="I24" s="122">
        <v>14</v>
      </c>
      <c r="J24" s="122">
        <v>0</v>
      </c>
      <c r="K24" s="122">
        <v>869</v>
      </c>
      <c r="L24" s="122"/>
      <c r="M24" s="122">
        <v>0</v>
      </c>
      <c r="N24" s="122">
        <v>0</v>
      </c>
    </row>
    <row r="25" spans="1:14" ht="17.25" customHeight="1">
      <c r="A25" t="s">
        <v>526</v>
      </c>
      <c r="E25" s="98">
        <f t="shared" si="1"/>
        <v>1721</v>
      </c>
      <c r="F25" s="122">
        <v>1315</v>
      </c>
      <c r="G25" s="122">
        <v>330</v>
      </c>
      <c r="H25" s="122">
        <v>0</v>
      </c>
      <c r="I25" s="122">
        <v>0</v>
      </c>
      <c r="J25" s="122">
        <v>0</v>
      </c>
      <c r="K25" s="122">
        <v>76</v>
      </c>
      <c r="L25" s="122"/>
      <c r="M25" s="122">
        <v>0</v>
      </c>
      <c r="N25" s="122">
        <v>0</v>
      </c>
    </row>
    <row r="26" spans="1:14" ht="17.25" customHeight="1">
      <c r="A26" t="s">
        <v>521</v>
      </c>
      <c r="E26" s="98">
        <f t="shared" si="1"/>
        <v>1461</v>
      </c>
      <c r="F26" s="122">
        <v>981</v>
      </c>
      <c r="G26" s="122">
        <v>185</v>
      </c>
      <c r="H26" s="122">
        <v>2</v>
      </c>
      <c r="I26" s="122">
        <v>0</v>
      </c>
      <c r="J26" s="122">
        <v>0</v>
      </c>
      <c r="K26" s="122">
        <v>293</v>
      </c>
      <c r="L26" s="122"/>
      <c r="M26" s="122">
        <v>0</v>
      </c>
      <c r="N26" s="122">
        <v>0</v>
      </c>
    </row>
    <row r="27" spans="1:14" ht="17.25" customHeight="1">
      <c r="A27" s="174" t="s">
        <v>522</v>
      </c>
      <c r="B27" s="174"/>
      <c r="C27" s="174"/>
      <c r="D27" s="174"/>
      <c r="E27" s="98">
        <f t="shared" si="1"/>
        <v>1243</v>
      </c>
      <c r="F27" s="122">
        <v>928</v>
      </c>
      <c r="G27" s="122">
        <v>109</v>
      </c>
      <c r="H27" s="122">
        <v>3</v>
      </c>
      <c r="I27" s="122">
        <v>0</v>
      </c>
      <c r="J27" s="122">
        <v>0</v>
      </c>
      <c r="K27" s="122">
        <v>203</v>
      </c>
      <c r="L27" s="122"/>
      <c r="M27" s="122">
        <v>0</v>
      </c>
      <c r="N27" s="122">
        <v>0</v>
      </c>
    </row>
    <row r="28" spans="1:14" ht="17.25" customHeight="1">
      <c r="A28" s="174" t="s">
        <v>527</v>
      </c>
      <c r="B28" s="174"/>
      <c r="C28" s="174"/>
      <c r="D28" s="174"/>
      <c r="E28" s="98">
        <f t="shared" si="1"/>
        <v>1127</v>
      </c>
      <c r="F28" s="122">
        <v>553</v>
      </c>
      <c r="G28" s="122">
        <v>183</v>
      </c>
      <c r="H28" s="122">
        <v>15</v>
      </c>
      <c r="I28" s="122">
        <v>0</v>
      </c>
      <c r="J28" s="122">
        <v>0</v>
      </c>
      <c r="K28" s="122">
        <v>376</v>
      </c>
      <c r="L28" s="122"/>
      <c r="M28" s="122">
        <v>0</v>
      </c>
      <c r="N28" s="122">
        <v>0</v>
      </c>
    </row>
    <row r="29" spans="1:14" ht="17.25" customHeight="1">
      <c r="A29" s="174" t="s">
        <v>523</v>
      </c>
      <c r="B29" s="174"/>
      <c r="C29" s="174"/>
      <c r="D29" s="174"/>
      <c r="E29" s="98">
        <f t="shared" si="1"/>
        <v>1026</v>
      </c>
      <c r="F29" s="122">
        <v>359</v>
      </c>
      <c r="G29" s="122">
        <v>78</v>
      </c>
      <c r="H29" s="122">
        <v>0</v>
      </c>
      <c r="I29" s="122">
        <v>0</v>
      </c>
      <c r="J29" s="122">
        <v>0</v>
      </c>
      <c r="K29" s="122">
        <v>589</v>
      </c>
      <c r="L29" s="122"/>
      <c r="M29" s="122">
        <v>0</v>
      </c>
      <c r="N29" s="122">
        <v>0</v>
      </c>
    </row>
    <row r="30" spans="1:14" ht="28.5" customHeight="1">
      <c r="A30" s="316" t="s">
        <v>207</v>
      </c>
      <c r="B30" s="314"/>
      <c r="C30" s="314"/>
      <c r="D30" s="314"/>
      <c r="E30" s="98">
        <f>SUM(F30:N30)</f>
        <v>11634</v>
      </c>
      <c r="F30" s="122">
        <v>4527</v>
      </c>
      <c r="G30" s="122">
        <v>2076</v>
      </c>
      <c r="H30" s="122">
        <v>82</v>
      </c>
      <c r="I30" s="122">
        <v>18</v>
      </c>
      <c r="J30" s="122">
        <v>0</v>
      </c>
      <c r="K30" s="122">
        <v>4929</v>
      </c>
      <c r="L30" s="122"/>
      <c r="M30" s="122">
        <v>1</v>
      </c>
      <c r="N30" s="122">
        <v>1</v>
      </c>
    </row>
    <row r="31" spans="1:14" ht="17.25" customHeight="1">
      <c r="A31" s="255"/>
      <c r="B31" s="255"/>
      <c r="C31" s="255"/>
      <c r="D31" s="255"/>
      <c r="E31" s="15"/>
      <c r="F31" s="15"/>
      <c r="G31" s="15"/>
      <c r="H31" s="17"/>
      <c r="I31" s="17"/>
      <c r="J31" s="17"/>
      <c r="K31" s="17"/>
      <c r="L31" s="17"/>
      <c r="M31" s="17"/>
      <c r="N31" s="17"/>
    </row>
    <row r="32" spans="1:14" ht="11.25" customHeight="1">
      <c r="A32" s="16"/>
      <c r="B32" s="16"/>
      <c r="C32" s="16"/>
      <c r="D32" s="16"/>
      <c r="F32" s="16"/>
      <c r="G32" s="16"/>
      <c r="H32" s="16"/>
      <c r="I32" s="16"/>
      <c r="J32" s="16"/>
      <c r="K32" s="16"/>
      <c r="L32" s="16"/>
      <c r="M32" s="16"/>
      <c r="N32" s="8"/>
    </row>
    <row r="33" spans="1:14" ht="11.25">
      <c r="A33" s="19" t="s">
        <v>14</v>
      </c>
      <c r="B33" s="16"/>
      <c r="C33" s="336" t="s">
        <v>206</v>
      </c>
      <c r="D33" s="311"/>
      <c r="E33" s="311"/>
      <c r="F33" s="311"/>
      <c r="G33" s="311"/>
      <c r="H33" s="311"/>
      <c r="I33" s="311"/>
      <c r="J33" s="311"/>
      <c r="K33" s="311"/>
      <c r="L33" s="311"/>
      <c r="M33" s="311"/>
      <c r="N33" s="311"/>
    </row>
    <row r="34" spans="1:14" ht="11.25">
      <c r="A34" s="50"/>
      <c r="B34" s="50"/>
      <c r="C34" s="311"/>
      <c r="D34" s="311"/>
      <c r="E34" s="311"/>
      <c r="F34" s="311"/>
      <c r="G34" s="311"/>
      <c r="H34" s="311"/>
      <c r="I34" s="311"/>
      <c r="J34" s="311"/>
      <c r="K34" s="311"/>
      <c r="L34" s="311"/>
      <c r="M34" s="311"/>
      <c r="N34" s="311"/>
    </row>
    <row r="35" spans="1:14" ht="11.25">
      <c r="A35" s="16" t="s">
        <v>15</v>
      </c>
      <c r="B35" s="271" t="s">
        <v>545</v>
      </c>
      <c r="C35" s="271"/>
      <c r="D35" s="271"/>
      <c r="E35" s="271"/>
      <c r="F35" s="271"/>
      <c r="G35" s="271"/>
      <c r="H35" s="271"/>
      <c r="I35" s="271"/>
      <c r="J35" s="271"/>
      <c r="K35" s="271"/>
      <c r="L35" s="271"/>
      <c r="M35" s="271"/>
      <c r="N35" s="271"/>
    </row>
    <row r="36" spans="1:14" ht="11.25">
      <c r="A36" s="19" t="s">
        <v>17</v>
      </c>
      <c r="B36" s="16"/>
      <c r="C36" s="16"/>
      <c r="D36" s="341" t="s">
        <v>530</v>
      </c>
      <c r="E36" s="341"/>
      <c r="F36" s="341"/>
      <c r="G36" s="341"/>
      <c r="H36" s="341"/>
      <c r="I36" s="341"/>
      <c r="J36" s="341"/>
      <c r="K36" s="341"/>
      <c r="L36" s="341"/>
      <c r="M36" s="341"/>
      <c r="N36" s="341"/>
    </row>
    <row r="37" ht="11.25" hidden="1">
      <c r="A37" t="s">
        <v>1</v>
      </c>
    </row>
  </sheetData>
  <sheetProtection/>
  <mergeCells count="20">
    <mergeCell ref="D36:N36"/>
    <mergeCell ref="B35:N35"/>
    <mergeCell ref="A19:D19"/>
    <mergeCell ref="A24:D24"/>
    <mergeCell ref="A2:J2"/>
    <mergeCell ref="A3:J3"/>
    <mergeCell ref="A4:J4"/>
    <mergeCell ref="A10:D10"/>
    <mergeCell ref="A11:D11"/>
    <mergeCell ref="A23:D23"/>
    <mergeCell ref="L2:N2"/>
    <mergeCell ref="A9:D9"/>
    <mergeCell ref="A7:D7"/>
    <mergeCell ref="A30:D30"/>
    <mergeCell ref="A31:D31"/>
    <mergeCell ref="C33:N34"/>
    <mergeCell ref="A13:D13"/>
    <mergeCell ref="A14:D14"/>
    <mergeCell ref="A18:D18"/>
    <mergeCell ref="A16:D16"/>
  </mergeCells>
  <hyperlinks>
    <hyperlink ref="D36:N36" r:id="rId1" display="SSA. Dirección General ed Epidemiología; Anuarios de Morbilidad. www.epidemiologia.salud.gob.mx (&lt;día&gt; de &lt;mes&gt; de 2016)."/>
    <hyperlink ref="L2:N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Baja California Sur 2016.</oddHeader>
    <oddFooter>&amp;R&amp;P/&amp;N</oddFooter>
  </headerFooter>
</worksheet>
</file>

<file path=xl/worksheets/sheet19.xml><?xml version="1.0" encoding="utf-8"?>
<worksheet xmlns="http://schemas.openxmlformats.org/spreadsheetml/2006/main" xmlns:r="http://schemas.openxmlformats.org/officeDocument/2006/relationships">
  <dimension ref="A2:L32"/>
  <sheetViews>
    <sheetView showGridLines="0" showRowColHeaders="0" zoomScalePageLayoutView="0" workbookViewId="0" topLeftCell="A1">
      <pane xSplit="5" ySplit="8" topLeftCell="F9"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66015625" style="0" customWidth="1"/>
    <col min="5" max="5" width="39" style="0" customWidth="1"/>
    <col min="6" max="6" width="13.33203125" style="8" customWidth="1"/>
    <col min="7" max="7" width="13.16015625" style="0" customWidth="1"/>
    <col min="8" max="8" width="14.16015625" style="0" customWidth="1"/>
    <col min="9" max="9" width="13.66015625" style="0" customWidth="1"/>
    <col min="10" max="10" width="12.66015625" style="0" customWidth="1"/>
    <col min="11" max="16384" width="0" style="0" hidden="1" customWidth="1"/>
  </cols>
  <sheetData>
    <row r="1" ht="15.75" customHeight="1"/>
    <row r="2" spans="1:11" ht="12.75">
      <c r="A2" s="268" t="s">
        <v>236</v>
      </c>
      <c r="B2" s="268"/>
      <c r="C2" s="268"/>
      <c r="D2" s="268"/>
      <c r="E2" s="268"/>
      <c r="F2" s="268"/>
      <c r="G2" s="268"/>
      <c r="H2" s="268"/>
      <c r="I2" s="254" t="s">
        <v>235</v>
      </c>
      <c r="J2" s="254"/>
      <c r="K2" t="s">
        <v>1</v>
      </c>
    </row>
    <row r="3" spans="1:10" ht="12.75" customHeight="1">
      <c r="A3" s="268" t="s">
        <v>234</v>
      </c>
      <c r="B3" s="268"/>
      <c r="C3" s="268"/>
      <c r="D3" s="268"/>
      <c r="E3" s="268"/>
      <c r="F3" s="268"/>
      <c r="G3" s="268"/>
      <c r="H3" s="268"/>
      <c r="I3" s="21"/>
      <c r="J3" s="3" t="s">
        <v>27</v>
      </c>
    </row>
    <row r="4" spans="1:9" ht="12.75">
      <c r="A4" s="268">
        <v>2015</v>
      </c>
      <c r="B4" s="268"/>
      <c r="C4" s="268"/>
      <c r="D4" s="268"/>
      <c r="E4" s="268"/>
      <c r="F4" s="268"/>
      <c r="G4" s="268"/>
      <c r="H4" s="268"/>
      <c r="I4" s="21"/>
    </row>
    <row r="5" spans="1:10" ht="11.25">
      <c r="A5" s="5"/>
      <c r="B5" s="5"/>
      <c r="C5" s="5"/>
      <c r="D5" s="5"/>
      <c r="E5" s="5"/>
      <c r="F5" s="6"/>
      <c r="G5" s="6"/>
      <c r="H5" s="6"/>
      <c r="I5" s="5"/>
      <c r="J5" s="5"/>
    </row>
    <row r="6" ht="1.5" customHeight="1"/>
    <row r="7" spans="1:10" ht="11.25" customHeight="1">
      <c r="A7" s="277" t="s">
        <v>233</v>
      </c>
      <c r="B7" s="347"/>
      <c r="C7" s="347"/>
      <c r="D7" s="347"/>
      <c r="E7" s="347"/>
      <c r="F7" s="25" t="s">
        <v>4</v>
      </c>
      <c r="G7" s="12" t="s">
        <v>6</v>
      </c>
      <c r="H7" s="12" t="s">
        <v>21</v>
      </c>
      <c r="I7" s="12" t="s">
        <v>20</v>
      </c>
      <c r="J7" s="10" t="s">
        <v>470</v>
      </c>
    </row>
    <row r="8" spans="1:10" ht="1.5" customHeight="1">
      <c r="A8" s="7"/>
      <c r="B8" s="7"/>
      <c r="C8" s="7"/>
      <c r="D8" s="7"/>
      <c r="E8" s="7"/>
      <c r="F8" s="15"/>
      <c r="G8" s="15"/>
      <c r="H8" s="15"/>
      <c r="I8" s="7"/>
      <c r="J8" s="7"/>
    </row>
    <row r="9" spans="1:12" ht="23.25" customHeight="1">
      <c r="A9" s="346" t="s">
        <v>4</v>
      </c>
      <c r="B9" s="346"/>
      <c r="C9" s="346"/>
      <c r="D9" s="346"/>
      <c r="E9" s="346"/>
      <c r="F9" s="97">
        <f>SUM(G9:J9)+SUM('5.17b'!F9:H9)</f>
        <v>47979</v>
      </c>
      <c r="G9" s="156">
        <f>SUM(G10:G29)</f>
        <v>22161</v>
      </c>
      <c r="H9" s="156">
        <f>SUM(H10:H29)</f>
        <v>6684</v>
      </c>
      <c r="I9" s="156">
        <f>SUM(I10:I29)</f>
        <v>648</v>
      </c>
      <c r="J9" s="156">
        <f>SUM(J10:J29)</f>
        <v>213</v>
      </c>
      <c r="K9" s="136"/>
      <c r="L9" s="177"/>
    </row>
    <row r="10" spans="1:10" ht="34.5" customHeight="1">
      <c r="A10" s="313" t="s">
        <v>232</v>
      </c>
      <c r="B10" s="313"/>
      <c r="C10" s="313"/>
      <c r="D10" s="313"/>
      <c r="E10" s="313"/>
      <c r="F10" s="97">
        <f>SUM(G10:J10)+SUM('5.17b'!F10:H10)</f>
        <v>1121</v>
      </c>
      <c r="G10" s="118">
        <v>578</v>
      </c>
      <c r="H10" s="160">
        <v>138</v>
      </c>
      <c r="I10" s="160">
        <v>78</v>
      </c>
      <c r="J10" s="160">
        <v>15</v>
      </c>
    </row>
    <row r="11" spans="1:10" ht="17.25" customHeight="1">
      <c r="A11" s="313" t="s">
        <v>231</v>
      </c>
      <c r="B11" s="313"/>
      <c r="C11" s="313"/>
      <c r="D11" s="313"/>
      <c r="E11" s="313"/>
      <c r="F11" s="97">
        <f>SUM(G11:J11)+SUM('5.17b'!F11:H11)</f>
        <v>2421</v>
      </c>
      <c r="G11" s="118">
        <v>1172</v>
      </c>
      <c r="H11" s="160">
        <v>513</v>
      </c>
      <c r="I11" s="160">
        <v>15</v>
      </c>
      <c r="J11" s="160">
        <v>2</v>
      </c>
    </row>
    <row r="12" spans="1:10" ht="39.75" customHeight="1">
      <c r="A12" s="313" t="s">
        <v>230</v>
      </c>
      <c r="B12" s="313"/>
      <c r="C12" s="313"/>
      <c r="D12" s="313"/>
      <c r="E12" s="313"/>
      <c r="F12" s="97">
        <f>SUM(G12:J12)+SUM('5.17b'!F12:H12)</f>
        <v>443</v>
      </c>
      <c r="G12" s="118">
        <v>223</v>
      </c>
      <c r="H12" s="160">
        <v>62</v>
      </c>
      <c r="I12" s="160">
        <v>7</v>
      </c>
      <c r="J12" s="160">
        <v>2</v>
      </c>
    </row>
    <row r="13" spans="1:10" ht="28.5" customHeight="1">
      <c r="A13" s="313" t="s">
        <v>229</v>
      </c>
      <c r="B13" s="313"/>
      <c r="C13" s="313"/>
      <c r="D13" s="313"/>
      <c r="E13" s="313"/>
      <c r="F13" s="97">
        <f>SUM(G13:J13)+SUM('5.17b'!F13:H13)</f>
        <v>1469</v>
      </c>
      <c r="G13" s="118">
        <v>643</v>
      </c>
      <c r="H13" s="160">
        <v>294</v>
      </c>
      <c r="I13" s="160">
        <v>20</v>
      </c>
      <c r="J13" s="160">
        <v>18</v>
      </c>
    </row>
    <row r="14" spans="1:10" ht="17.25" customHeight="1">
      <c r="A14" s="313" t="s">
        <v>228</v>
      </c>
      <c r="B14" s="313"/>
      <c r="C14" s="313"/>
      <c r="D14" s="313"/>
      <c r="E14" s="313"/>
      <c r="F14" s="97">
        <f>SUM(G14:J14)+SUM('5.17b'!F14:H14)</f>
        <v>964</v>
      </c>
      <c r="G14" s="118">
        <v>190</v>
      </c>
      <c r="H14" s="160">
        <v>26</v>
      </c>
      <c r="I14" s="160">
        <v>7</v>
      </c>
      <c r="J14" s="160">
        <v>7</v>
      </c>
    </row>
    <row r="15" spans="1:10" ht="17.25" customHeight="1">
      <c r="A15" s="313" t="s">
        <v>227</v>
      </c>
      <c r="B15" s="313"/>
      <c r="C15" s="313"/>
      <c r="D15" s="313"/>
      <c r="E15" s="313"/>
      <c r="F15" s="97">
        <f>SUM(G15:J15)+SUM('5.17b'!F15:H15)</f>
        <v>521</v>
      </c>
      <c r="G15" s="118">
        <v>282</v>
      </c>
      <c r="H15" s="160">
        <v>81</v>
      </c>
      <c r="I15" s="160">
        <v>10</v>
      </c>
      <c r="J15" s="160">
        <v>5</v>
      </c>
    </row>
    <row r="16" spans="1:10" ht="17.25" customHeight="1">
      <c r="A16" s="313" t="s">
        <v>226</v>
      </c>
      <c r="B16" s="313"/>
      <c r="C16" s="313"/>
      <c r="D16" s="313"/>
      <c r="E16" s="313"/>
      <c r="F16" s="97">
        <f>SUM(G16:J16)+SUM('5.17b'!F16:H16)</f>
        <v>207</v>
      </c>
      <c r="G16" s="118">
        <v>107</v>
      </c>
      <c r="H16" s="160">
        <v>58</v>
      </c>
      <c r="I16" s="160">
        <v>2</v>
      </c>
      <c r="J16" s="160">
        <v>8</v>
      </c>
    </row>
    <row r="17" spans="1:10" ht="28.5" customHeight="1">
      <c r="A17" s="313" t="s">
        <v>225</v>
      </c>
      <c r="B17" s="313"/>
      <c r="C17" s="313"/>
      <c r="D17" s="313"/>
      <c r="E17" s="313"/>
      <c r="F17" s="97">
        <f>SUM(G17:J17)+SUM('5.17b'!F17:H17)</f>
        <v>103</v>
      </c>
      <c r="G17" s="118">
        <v>50</v>
      </c>
      <c r="H17" s="160">
        <v>15</v>
      </c>
      <c r="I17" s="160">
        <v>15</v>
      </c>
      <c r="J17" s="160">
        <v>12</v>
      </c>
    </row>
    <row r="18" spans="1:10" ht="17.25" customHeight="1">
      <c r="A18" s="313" t="s">
        <v>224</v>
      </c>
      <c r="B18" s="313"/>
      <c r="C18" s="313"/>
      <c r="D18" s="313"/>
      <c r="E18" s="313"/>
      <c r="F18" s="97">
        <f>SUM(G18:J18)+SUM('5.17b'!F18:H18)</f>
        <v>2716</v>
      </c>
      <c r="G18" s="118">
        <v>1312</v>
      </c>
      <c r="H18" s="160">
        <v>787</v>
      </c>
      <c r="I18" s="160">
        <v>23</v>
      </c>
      <c r="J18" s="160">
        <v>6</v>
      </c>
    </row>
    <row r="19" spans="1:10" ht="17.25" customHeight="1">
      <c r="A19" s="313" t="s">
        <v>223</v>
      </c>
      <c r="B19" s="313"/>
      <c r="C19" s="313"/>
      <c r="D19" s="313"/>
      <c r="E19" s="313"/>
      <c r="F19" s="97">
        <f>SUM(G19:J19)+SUM('5.17b'!F19:H19)</f>
        <v>2226</v>
      </c>
      <c r="G19" s="118">
        <v>1168</v>
      </c>
      <c r="H19" s="160">
        <v>426</v>
      </c>
      <c r="I19" s="160">
        <v>58</v>
      </c>
      <c r="J19" s="160">
        <v>8</v>
      </c>
    </row>
    <row r="20" spans="1:10" ht="17.25" customHeight="1">
      <c r="A20" s="313" t="s">
        <v>222</v>
      </c>
      <c r="B20" s="313"/>
      <c r="C20" s="313"/>
      <c r="D20" s="313"/>
      <c r="E20" s="313"/>
      <c r="F20" s="97">
        <f>SUM(G20:J20)+SUM('5.17b'!F20:H20)</f>
        <v>5836</v>
      </c>
      <c r="G20" s="118">
        <v>2648</v>
      </c>
      <c r="H20" s="160">
        <v>1098</v>
      </c>
      <c r="I20" s="160">
        <v>55</v>
      </c>
      <c r="J20" s="160">
        <v>47</v>
      </c>
    </row>
    <row r="21" spans="1:10" ht="28.5" customHeight="1">
      <c r="A21" s="313" t="s">
        <v>221</v>
      </c>
      <c r="B21" s="313"/>
      <c r="C21" s="313"/>
      <c r="D21" s="313"/>
      <c r="E21" s="313"/>
      <c r="F21" s="97">
        <f>SUM(G21:J21)+SUM('5.17b'!F21:H21)</f>
        <v>689</v>
      </c>
      <c r="G21" s="118">
        <v>318</v>
      </c>
      <c r="H21" s="160">
        <v>105</v>
      </c>
      <c r="I21" s="160">
        <v>23</v>
      </c>
      <c r="J21" s="160">
        <v>1</v>
      </c>
    </row>
    <row r="22" spans="1:10" ht="28.5" customHeight="1">
      <c r="A22" s="313" t="s">
        <v>220</v>
      </c>
      <c r="B22" s="313"/>
      <c r="C22" s="313"/>
      <c r="D22" s="313"/>
      <c r="E22" s="313"/>
      <c r="F22" s="97">
        <f>SUM(G22:J22)+SUM('5.17b'!F22:H22)</f>
        <v>1226</v>
      </c>
      <c r="G22" s="118">
        <v>597</v>
      </c>
      <c r="H22" s="160">
        <v>338</v>
      </c>
      <c r="I22" s="160">
        <v>29</v>
      </c>
      <c r="J22" s="160">
        <v>28</v>
      </c>
    </row>
    <row r="23" spans="1:10" ht="17.25" customHeight="1">
      <c r="A23" s="257" t="s">
        <v>219</v>
      </c>
      <c r="B23" s="257"/>
      <c r="C23" s="257"/>
      <c r="D23" s="257"/>
      <c r="E23" s="257"/>
      <c r="F23" s="97">
        <f>SUM(G23:J23)+SUM('5.17b'!F23:H23)</f>
        <v>3935</v>
      </c>
      <c r="G23" s="118">
        <v>2104</v>
      </c>
      <c r="H23" s="160">
        <v>777</v>
      </c>
      <c r="I23" s="160">
        <v>63</v>
      </c>
      <c r="J23" s="160">
        <v>5</v>
      </c>
    </row>
    <row r="24" spans="1:10" ht="17.25" customHeight="1">
      <c r="A24" s="257" t="s">
        <v>218</v>
      </c>
      <c r="B24" s="257"/>
      <c r="C24" s="257"/>
      <c r="D24" s="257"/>
      <c r="E24" s="257"/>
      <c r="F24" s="97">
        <f>SUM(G24:J24)+SUM('5.17b'!F24:H24)</f>
        <v>16712</v>
      </c>
      <c r="G24" s="118">
        <v>7984</v>
      </c>
      <c r="H24" s="160">
        <v>1003</v>
      </c>
      <c r="I24" s="160">
        <v>77</v>
      </c>
      <c r="J24" s="160">
        <v>48</v>
      </c>
    </row>
    <row r="25" spans="1:10" ht="28.5" customHeight="1">
      <c r="A25" s="313" t="s">
        <v>217</v>
      </c>
      <c r="B25" s="313"/>
      <c r="C25" s="313"/>
      <c r="D25" s="313"/>
      <c r="E25" s="313"/>
      <c r="F25" s="97">
        <f>SUM(G25:J25)+SUM('5.17b'!F25:H25)</f>
        <v>1460</v>
      </c>
      <c r="G25" s="118">
        <v>685</v>
      </c>
      <c r="H25" s="160">
        <v>81</v>
      </c>
      <c r="I25" s="160">
        <v>30</v>
      </c>
      <c r="J25" s="160">
        <v>1</v>
      </c>
    </row>
    <row r="26" spans="1:10" ht="28.5" customHeight="1">
      <c r="A26" s="313" t="s">
        <v>216</v>
      </c>
      <c r="B26" s="313"/>
      <c r="C26" s="313"/>
      <c r="D26" s="313"/>
      <c r="E26" s="313"/>
      <c r="F26" s="97">
        <f>SUM(G26:J26)+SUM('5.17b'!F26:H26)</f>
        <v>405</v>
      </c>
      <c r="G26" s="118">
        <v>139</v>
      </c>
      <c r="H26" s="160">
        <v>50</v>
      </c>
      <c r="I26" s="160">
        <v>7</v>
      </c>
      <c r="J26" s="160">
        <v>0</v>
      </c>
    </row>
    <row r="27" spans="1:10" ht="39.75" customHeight="1">
      <c r="A27" s="313" t="s">
        <v>215</v>
      </c>
      <c r="B27" s="313"/>
      <c r="C27" s="313"/>
      <c r="D27" s="313"/>
      <c r="E27" s="313"/>
      <c r="F27" s="97">
        <f>SUM(G27:J27)+SUM('5.17b'!F27:H27)</f>
        <v>360</v>
      </c>
      <c r="G27" s="168">
        <v>29</v>
      </c>
      <c r="H27" s="160">
        <v>173</v>
      </c>
      <c r="I27" s="160">
        <v>34</v>
      </c>
      <c r="J27" s="160">
        <v>0</v>
      </c>
    </row>
    <row r="28" spans="1:10" ht="28.5" customHeight="1">
      <c r="A28" s="313" t="s">
        <v>214</v>
      </c>
      <c r="B28" s="313"/>
      <c r="C28" s="313"/>
      <c r="D28" s="313"/>
      <c r="E28" s="313"/>
      <c r="F28" s="97">
        <f>SUM(G28:J28)+SUM('5.17b'!F28:H28)</f>
        <v>3487</v>
      </c>
      <c r="G28" s="118">
        <v>1873</v>
      </c>
      <c r="H28" s="160">
        <v>488</v>
      </c>
      <c r="I28" s="160">
        <v>25</v>
      </c>
      <c r="J28" s="160">
        <v>0</v>
      </c>
    </row>
    <row r="29" spans="1:10" ht="28.5" customHeight="1">
      <c r="A29" s="313" t="s">
        <v>213</v>
      </c>
      <c r="B29" s="313"/>
      <c r="C29" s="313"/>
      <c r="D29" s="313"/>
      <c r="E29" s="313"/>
      <c r="F29" s="97">
        <f>SUM(G29:J29)+SUM('5.17b'!F29:H29)</f>
        <v>1678</v>
      </c>
      <c r="G29" s="118">
        <v>59</v>
      </c>
      <c r="H29" s="160">
        <v>171</v>
      </c>
      <c r="I29" s="160">
        <v>70</v>
      </c>
      <c r="J29" s="160">
        <v>0</v>
      </c>
    </row>
    <row r="30" spans="1:10" ht="17.25" customHeight="1">
      <c r="A30" s="255"/>
      <c r="B30" s="255"/>
      <c r="C30" s="255"/>
      <c r="D30" s="255"/>
      <c r="E30" s="17"/>
      <c r="F30" s="15"/>
      <c r="G30" s="15"/>
      <c r="H30" s="15"/>
      <c r="I30" s="17"/>
      <c r="J30" s="17"/>
    </row>
    <row r="31" spans="2:10" ht="11.25" customHeight="1">
      <c r="B31" s="16"/>
      <c r="C31" s="16"/>
      <c r="D31" s="16"/>
      <c r="E31" s="16"/>
      <c r="G31" s="16"/>
      <c r="H31" s="16"/>
      <c r="I31" s="16"/>
      <c r="J31" s="8"/>
    </row>
    <row r="32" ht="11.25" hidden="1">
      <c r="A32" s="16" t="s">
        <v>1</v>
      </c>
    </row>
  </sheetData>
  <sheetProtection/>
  <mergeCells count="27">
    <mergeCell ref="A22:E22"/>
    <mergeCell ref="A2:H2"/>
    <mergeCell ref="A3:H3"/>
    <mergeCell ref="A10:E10"/>
    <mergeCell ref="A11:E11"/>
    <mergeCell ref="A12:E12"/>
    <mergeCell ref="A19:E19"/>
    <mergeCell ref="A30:D30"/>
    <mergeCell ref="A9:E9"/>
    <mergeCell ref="A16:E16"/>
    <mergeCell ref="A4:H4"/>
    <mergeCell ref="A7:E7"/>
    <mergeCell ref="A13:E13"/>
    <mergeCell ref="A14:E14"/>
    <mergeCell ref="A15:E15"/>
    <mergeCell ref="A17:E17"/>
    <mergeCell ref="A18:E18"/>
    <mergeCell ref="I2:J2"/>
    <mergeCell ref="A29:E29"/>
    <mergeCell ref="A23:E23"/>
    <mergeCell ref="A24:E24"/>
    <mergeCell ref="A25:E25"/>
    <mergeCell ref="A26:E26"/>
    <mergeCell ref="A27:E27"/>
    <mergeCell ref="A28:E28"/>
    <mergeCell ref="A20:E20"/>
    <mergeCell ref="A21:E21"/>
  </mergeCells>
  <hyperlinks>
    <hyperlink ref="I2: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2.xml><?xml version="1.0" encoding="utf-8"?>
<worksheet xmlns="http://schemas.openxmlformats.org/spreadsheetml/2006/main" xmlns:r="http://schemas.openxmlformats.org/officeDocument/2006/relationships">
  <dimension ref="A2:R39"/>
  <sheetViews>
    <sheetView showGridLines="0" showRowColHeaders="0" zoomScalePageLayoutView="0" workbookViewId="0" topLeftCell="A1">
      <pane xSplit="4" ySplit="14" topLeftCell="E15"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3.16015625" style="0" customWidth="1"/>
    <col min="5" max="5" width="8.83203125" style="8" customWidth="1"/>
    <col min="6" max="6" width="1.66796875" style="0" customWidth="1"/>
    <col min="7" max="7" width="6.16015625" style="0" customWidth="1"/>
    <col min="8" max="8" width="6" style="0" customWidth="1"/>
    <col min="9" max="9" width="9.66015625" style="0" customWidth="1"/>
    <col min="10" max="10" width="10.33203125" style="0" customWidth="1"/>
    <col min="11" max="11" width="13.66015625" style="0" customWidth="1"/>
    <col min="12" max="12" width="2.66015625" style="0" customWidth="1"/>
    <col min="13" max="13" width="9" style="0" customWidth="1"/>
    <col min="14" max="14" width="9.5" style="0" customWidth="1"/>
    <col min="15" max="15" width="2.5" style="0" customWidth="1"/>
    <col min="16" max="16" width="7.33203125" style="0" customWidth="1"/>
    <col min="17" max="17" width="8.16015625" style="0" customWidth="1"/>
    <col min="18" max="18" width="19" style="0" hidden="1" customWidth="1"/>
    <col min="19" max="19" width="7.5" style="0" hidden="1" customWidth="1"/>
    <col min="20" max="20" width="13.83203125" style="0" hidden="1" customWidth="1"/>
    <col min="21" max="16384" width="0" style="0" hidden="1" customWidth="1"/>
  </cols>
  <sheetData>
    <row r="1" ht="15.75" customHeight="1"/>
    <row r="2" spans="1:18" ht="12.75" customHeight="1">
      <c r="A2" s="268" t="s">
        <v>438</v>
      </c>
      <c r="B2" s="268"/>
      <c r="C2" s="268"/>
      <c r="D2" s="268"/>
      <c r="E2" s="268"/>
      <c r="F2" s="268"/>
      <c r="G2" s="268"/>
      <c r="H2" s="268"/>
      <c r="I2" s="268"/>
      <c r="J2" s="268"/>
      <c r="K2" s="268"/>
      <c r="L2" s="268"/>
      <c r="M2" s="268"/>
      <c r="N2" s="268"/>
      <c r="O2" s="22"/>
      <c r="P2" s="254" t="s">
        <v>0</v>
      </c>
      <c r="Q2" s="254"/>
      <c r="R2" t="s">
        <v>1</v>
      </c>
    </row>
    <row r="3" spans="1:17" ht="12.75" customHeight="1">
      <c r="A3" s="268" t="s">
        <v>437</v>
      </c>
      <c r="B3" s="268"/>
      <c r="C3" s="268"/>
      <c r="D3" s="268"/>
      <c r="E3" s="268"/>
      <c r="F3" s="268"/>
      <c r="G3" s="268"/>
      <c r="H3" s="268"/>
      <c r="I3" s="268"/>
      <c r="J3" s="268"/>
      <c r="K3" s="268"/>
      <c r="L3" s="268"/>
      <c r="M3" s="268"/>
      <c r="N3" s="268"/>
      <c r="O3" s="22"/>
      <c r="P3" s="2"/>
      <c r="Q3" s="3"/>
    </row>
    <row r="4" spans="1:16" ht="12.75" customHeight="1">
      <c r="A4" s="268" t="s">
        <v>2</v>
      </c>
      <c r="B4" s="268"/>
      <c r="C4" s="268"/>
      <c r="D4" s="268"/>
      <c r="E4" s="268"/>
      <c r="F4" s="268"/>
      <c r="G4" s="268"/>
      <c r="H4" s="268"/>
      <c r="I4" s="268"/>
      <c r="J4" s="268"/>
      <c r="K4" s="268"/>
      <c r="L4" s="268"/>
      <c r="M4" s="268"/>
      <c r="N4" s="4"/>
      <c r="O4" s="4"/>
      <c r="P4" s="4"/>
    </row>
    <row r="5" spans="1:17" ht="11.25">
      <c r="A5" s="5"/>
      <c r="B5" s="5"/>
      <c r="C5" s="5"/>
      <c r="D5" s="5"/>
      <c r="E5" s="6"/>
      <c r="F5" s="6"/>
      <c r="G5" s="6"/>
      <c r="H5" s="6"/>
      <c r="I5" s="6"/>
      <c r="J5" s="6"/>
      <c r="K5" s="5"/>
      <c r="L5" s="5"/>
      <c r="M5" s="5"/>
      <c r="N5" s="5"/>
      <c r="O5" s="5"/>
      <c r="P5" s="5"/>
      <c r="Q5" s="7"/>
    </row>
    <row r="6" ht="1.5" customHeight="1"/>
    <row r="7" spans="1:17" ht="23.25" customHeight="1">
      <c r="A7" s="269" t="s">
        <v>3</v>
      </c>
      <c r="B7" s="269"/>
      <c r="C7" s="269"/>
      <c r="D7" s="269"/>
      <c r="E7" s="270" t="s">
        <v>4</v>
      </c>
      <c r="F7" s="266"/>
      <c r="G7" s="264" t="s">
        <v>440</v>
      </c>
      <c r="H7" s="265"/>
      <c r="I7" s="265"/>
      <c r="J7" s="265"/>
      <c r="K7" s="265"/>
      <c r="L7" s="265"/>
      <c r="M7" s="265"/>
      <c r="N7" s="265"/>
      <c r="O7" s="265"/>
      <c r="P7" s="265"/>
      <c r="Q7" s="265"/>
    </row>
    <row r="8" spans="1:17" ht="1.5" customHeight="1">
      <c r="A8" s="269"/>
      <c r="B8" s="269"/>
      <c r="C8" s="269"/>
      <c r="D8" s="269"/>
      <c r="E8" s="270"/>
      <c r="F8" s="266"/>
      <c r="G8" s="92"/>
      <c r="H8" s="93"/>
      <c r="I8" s="93"/>
      <c r="J8" s="93"/>
      <c r="K8" s="93"/>
      <c r="L8" s="93"/>
      <c r="M8" s="93"/>
      <c r="N8" s="93"/>
      <c r="O8" s="93"/>
      <c r="P8" s="93"/>
      <c r="Q8" s="93"/>
    </row>
    <row r="9" spans="1:17" ht="1.5" customHeight="1">
      <c r="A9" s="269"/>
      <c r="B9" s="269"/>
      <c r="C9" s="269"/>
      <c r="D9" s="269"/>
      <c r="E9" s="270"/>
      <c r="F9" s="266"/>
      <c r="G9" s="95"/>
      <c r="H9" s="96"/>
      <c r="I9" s="96"/>
      <c r="J9" s="96"/>
      <c r="K9" s="96"/>
      <c r="L9" s="96"/>
      <c r="M9" s="96"/>
      <c r="N9" s="96"/>
      <c r="O9" s="96"/>
      <c r="P9" s="96"/>
      <c r="Q9" s="96"/>
    </row>
    <row r="10" spans="1:17" ht="9.75" customHeight="1">
      <c r="A10" s="269"/>
      <c r="B10" s="269"/>
      <c r="C10" s="269"/>
      <c r="D10" s="269"/>
      <c r="E10" s="270"/>
      <c r="F10" s="266"/>
      <c r="G10" s="262" t="s">
        <v>442</v>
      </c>
      <c r="H10" s="263"/>
      <c r="I10" s="263"/>
      <c r="J10" s="263"/>
      <c r="K10" s="263"/>
      <c r="L10" s="263"/>
      <c r="M10" s="263"/>
      <c r="N10" s="263"/>
      <c r="O10" s="23"/>
      <c r="P10" s="256" t="s">
        <v>5</v>
      </c>
      <c r="Q10" s="256" t="s">
        <v>448</v>
      </c>
    </row>
    <row r="11" spans="1:17" ht="1.5" customHeight="1">
      <c r="A11" s="269"/>
      <c r="B11" s="269"/>
      <c r="C11" s="269"/>
      <c r="D11" s="269"/>
      <c r="E11" s="270"/>
      <c r="F11" s="266"/>
      <c r="G11" s="11"/>
      <c r="H11" s="11"/>
      <c r="I11" s="11"/>
      <c r="J11" s="11"/>
      <c r="K11" s="11"/>
      <c r="L11" s="11"/>
      <c r="M11" s="11"/>
      <c r="N11" s="11"/>
      <c r="O11" s="11"/>
      <c r="P11" s="256"/>
      <c r="Q11" s="256"/>
    </row>
    <row r="12" spans="1:17" ht="1.5" customHeight="1">
      <c r="A12" s="269"/>
      <c r="B12" s="269"/>
      <c r="C12" s="269"/>
      <c r="D12" s="269"/>
      <c r="E12" s="270"/>
      <c r="F12" s="266"/>
      <c r="G12" s="12"/>
      <c r="H12" s="12"/>
      <c r="I12" s="12"/>
      <c r="J12" s="12"/>
      <c r="K12" s="12"/>
      <c r="L12" s="12"/>
      <c r="M12" s="12"/>
      <c r="N12" s="12"/>
      <c r="O12" s="12"/>
      <c r="P12" s="256"/>
      <c r="Q12" s="256"/>
    </row>
    <row r="13" spans="1:17" ht="45" customHeight="1">
      <c r="A13" s="269"/>
      <c r="B13" s="269"/>
      <c r="C13" s="269"/>
      <c r="D13" s="269"/>
      <c r="E13" s="270"/>
      <c r="F13" s="266"/>
      <c r="G13" s="13" t="s">
        <v>4</v>
      </c>
      <c r="H13" s="10" t="s">
        <v>6</v>
      </c>
      <c r="I13" s="10" t="s">
        <v>7</v>
      </c>
      <c r="J13" s="10" t="s">
        <v>8</v>
      </c>
      <c r="K13" s="10" t="s">
        <v>9</v>
      </c>
      <c r="L13" s="14" t="s">
        <v>35</v>
      </c>
      <c r="M13" s="10" t="s">
        <v>11</v>
      </c>
      <c r="N13" s="10" t="s">
        <v>12</v>
      </c>
      <c r="O13" s="91" t="s">
        <v>441</v>
      </c>
      <c r="P13" s="256"/>
      <c r="Q13" s="256"/>
    </row>
    <row r="14" spans="1:17" ht="1.5" customHeight="1">
      <c r="A14" s="7"/>
      <c r="B14" s="7"/>
      <c r="C14" s="7"/>
      <c r="D14" s="7"/>
      <c r="E14" s="15"/>
      <c r="F14" s="15"/>
      <c r="G14" s="15"/>
      <c r="H14" s="15"/>
      <c r="I14" s="15"/>
      <c r="J14" s="15"/>
      <c r="K14" s="7"/>
      <c r="L14" s="7"/>
      <c r="M14" s="7"/>
      <c r="N14" s="7"/>
      <c r="O14" s="7"/>
      <c r="P14" s="7"/>
      <c r="Q14" s="7"/>
    </row>
    <row r="15" spans="1:17" ht="23.25" customHeight="1">
      <c r="A15" s="258" t="s">
        <v>13</v>
      </c>
      <c r="B15" s="259"/>
      <c r="C15" s="259"/>
      <c r="D15" s="259"/>
      <c r="E15" s="98">
        <f>SUM(E16:E20)</f>
        <v>712029</v>
      </c>
      <c r="F15" s="108"/>
      <c r="G15" s="131">
        <v>85.9407411776767</v>
      </c>
      <c r="H15" s="131">
        <v>52.090051</v>
      </c>
      <c r="I15" s="101">
        <v>15.700668</v>
      </c>
      <c r="J15" s="101">
        <v>1.158969</v>
      </c>
      <c r="K15" s="101">
        <v>32.491833</v>
      </c>
      <c r="L15" s="101"/>
      <c r="M15" s="101">
        <v>2.170044</v>
      </c>
      <c r="N15" s="101">
        <v>0.703356</v>
      </c>
      <c r="O15" s="101"/>
      <c r="P15" s="101">
        <v>13.577116</v>
      </c>
      <c r="Q15" s="101">
        <v>0.482143</v>
      </c>
    </row>
    <row r="16" spans="1:17" ht="23.25" customHeight="1">
      <c r="A16" s="257" t="s">
        <v>443</v>
      </c>
      <c r="B16" s="257"/>
      <c r="C16" s="257"/>
      <c r="D16" s="257"/>
      <c r="E16" s="98">
        <v>72564</v>
      </c>
      <c r="F16" s="8"/>
      <c r="G16" s="99">
        <v>90.8508351248553</v>
      </c>
      <c r="H16" s="99">
        <v>37.525976</v>
      </c>
      <c r="I16" s="100">
        <v>16.283656</v>
      </c>
      <c r="J16" s="100">
        <v>0.67956</v>
      </c>
      <c r="K16" s="100">
        <v>48.09708</v>
      </c>
      <c r="L16" s="101"/>
      <c r="M16" s="100">
        <v>0.453546</v>
      </c>
      <c r="N16" s="100">
        <v>0.4854</v>
      </c>
      <c r="O16" s="101"/>
      <c r="P16" s="100">
        <v>8.93556</v>
      </c>
      <c r="Q16" s="100">
        <v>0.213605</v>
      </c>
    </row>
    <row r="17" spans="1:17" ht="17.25" customHeight="1">
      <c r="A17" s="257" t="s">
        <v>444</v>
      </c>
      <c r="B17" s="257"/>
      <c r="C17" s="257"/>
      <c r="D17" s="257"/>
      <c r="E17" s="98">
        <v>272711</v>
      </c>
      <c r="F17" s="8"/>
      <c r="G17" s="99">
        <v>87.0309595139176</v>
      </c>
      <c r="H17" s="99">
        <v>47.82235</v>
      </c>
      <c r="I17" s="100">
        <v>23.988489</v>
      </c>
      <c r="J17" s="100">
        <v>2.431923</v>
      </c>
      <c r="K17" s="100">
        <v>28.758801</v>
      </c>
      <c r="L17" s="8"/>
      <c r="M17" s="100">
        <v>2.081797</v>
      </c>
      <c r="N17" s="100">
        <v>0.324846</v>
      </c>
      <c r="O17" s="8"/>
      <c r="P17" s="100">
        <v>12.671289</v>
      </c>
      <c r="Q17" s="100">
        <v>0.297751</v>
      </c>
    </row>
    <row r="18" spans="1:17" ht="17.25" customHeight="1">
      <c r="A18" s="16" t="s">
        <v>445</v>
      </c>
      <c r="B18" s="16"/>
      <c r="C18" s="16"/>
      <c r="D18" s="16"/>
      <c r="E18" s="98">
        <v>18912</v>
      </c>
      <c r="F18" s="8"/>
      <c r="G18" s="100">
        <v>88.4147631133671</v>
      </c>
      <c r="H18" s="99">
        <v>34.423778</v>
      </c>
      <c r="I18" s="99">
        <v>23.545243</v>
      </c>
      <c r="J18" s="100">
        <v>0.11961</v>
      </c>
      <c r="K18" s="100">
        <v>45.027211</v>
      </c>
      <c r="L18" s="8"/>
      <c r="M18" s="100">
        <v>2.147001</v>
      </c>
      <c r="N18" s="100">
        <v>0.891095</v>
      </c>
      <c r="O18" s="8"/>
      <c r="P18" s="100">
        <v>10.400804</v>
      </c>
      <c r="Q18" s="100">
        <v>1.184433</v>
      </c>
    </row>
    <row r="19" spans="1:17" ht="17.25" customHeight="1">
      <c r="A19" s="16" t="s">
        <v>446</v>
      </c>
      <c r="B19" s="16"/>
      <c r="C19" s="16"/>
      <c r="D19" s="16"/>
      <c r="E19" s="98">
        <v>287671</v>
      </c>
      <c r="F19" s="8"/>
      <c r="G19" s="100">
        <v>82.6159049747802</v>
      </c>
      <c r="H19" s="99">
        <v>61.371191</v>
      </c>
      <c r="I19" s="99">
        <v>6.964933</v>
      </c>
      <c r="J19" s="100">
        <v>0.194814</v>
      </c>
      <c r="K19" s="100">
        <v>30.862317</v>
      </c>
      <c r="L19" s="8"/>
      <c r="M19" s="100">
        <v>2.785468</v>
      </c>
      <c r="N19" s="100">
        <v>1.171412</v>
      </c>
      <c r="O19" s="8"/>
      <c r="P19" s="100">
        <v>16.83729</v>
      </c>
      <c r="Q19" s="100">
        <v>0.546805</v>
      </c>
    </row>
    <row r="20" spans="1:17" ht="17.25" customHeight="1">
      <c r="A20" s="257" t="s">
        <v>447</v>
      </c>
      <c r="B20" s="257"/>
      <c r="C20" s="257"/>
      <c r="D20" s="257"/>
      <c r="E20" s="98">
        <v>60171</v>
      </c>
      <c r="F20" s="8"/>
      <c r="G20" s="99">
        <v>90.1962739525685</v>
      </c>
      <c r="H20" s="99">
        <v>53.244767</v>
      </c>
      <c r="I20" s="100">
        <v>14.58579</v>
      </c>
      <c r="J20" s="100">
        <v>0.71676</v>
      </c>
      <c r="K20" s="100">
        <v>33.13495</v>
      </c>
      <c r="L20" s="8"/>
      <c r="M20" s="100">
        <v>1.953125</v>
      </c>
      <c r="N20" s="100">
        <v>0.51592</v>
      </c>
      <c r="O20" s="8"/>
      <c r="P20" s="100">
        <v>8.691895</v>
      </c>
      <c r="Q20" s="100">
        <v>1.111831</v>
      </c>
    </row>
    <row r="21" spans="1:17" ht="17.25" customHeight="1">
      <c r="A21" s="255"/>
      <c r="B21" s="255"/>
      <c r="C21" s="255"/>
      <c r="D21" s="255"/>
      <c r="E21" s="15"/>
      <c r="F21" s="15"/>
      <c r="G21" s="15"/>
      <c r="H21" s="15"/>
      <c r="I21" s="15"/>
      <c r="J21" s="15"/>
      <c r="K21" s="17"/>
      <c r="L21" s="17"/>
      <c r="M21" s="17"/>
      <c r="N21" s="17"/>
      <c r="O21" s="17"/>
      <c r="P21" s="17"/>
      <c r="Q21" s="17"/>
    </row>
    <row r="22" spans="1:17" ht="11.25" customHeight="1">
      <c r="A22" s="16"/>
      <c r="B22" s="16"/>
      <c r="C22" s="16"/>
      <c r="D22" s="16"/>
      <c r="F22" s="16"/>
      <c r="G22" s="16"/>
      <c r="H22" s="16"/>
      <c r="I22" s="16"/>
      <c r="J22" s="16"/>
      <c r="K22" s="16"/>
      <c r="L22" s="16"/>
      <c r="M22" s="16"/>
      <c r="N22" s="16"/>
      <c r="O22" s="16"/>
      <c r="P22" s="16"/>
      <c r="Q22" s="18"/>
    </row>
    <row r="23" spans="1:17" ht="11.25" customHeight="1">
      <c r="A23" s="16" t="s">
        <v>14</v>
      </c>
      <c r="B23" s="16"/>
      <c r="C23" s="261" t="s">
        <v>468</v>
      </c>
      <c r="D23" s="261"/>
      <c r="E23" s="261"/>
      <c r="F23" s="261"/>
      <c r="G23" s="261"/>
      <c r="H23" s="261"/>
      <c r="I23" s="261"/>
      <c r="J23" s="261"/>
      <c r="K23" s="261"/>
      <c r="L23" s="261"/>
      <c r="M23" s="261"/>
      <c r="N23" s="261"/>
      <c r="O23" s="261"/>
      <c r="P23" s="261"/>
      <c r="Q23" s="261"/>
    </row>
    <row r="24" spans="1:17" ht="11.25" customHeight="1">
      <c r="A24" s="16"/>
      <c r="B24" s="16"/>
      <c r="C24" s="261"/>
      <c r="D24" s="261"/>
      <c r="E24" s="261"/>
      <c r="F24" s="261"/>
      <c r="G24" s="261"/>
      <c r="H24" s="261"/>
      <c r="I24" s="261"/>
      <c r="J24" s="261"/>
      <c r="K24" s="261"/>
      <c r="L24" s="261"/>
      <c r="M24" s="261"/>
      <c r="N24" s="261"/>
      <c r="O24" s="261"/>
      <c r="P24" s="261"/>
      <c r="Q24" s="261"/>
    </row>
    <row r="25" spans="1:17" ht="11.25" customHeight="1">
      <c r="A25" s="16"/>
      <c r="B25" s="16"/>
      <c r="C25" s="261"/>
      <c r="D25" s="261"/>
      <c r="E25" s="261"/>
      <c r="F25" s="261"/>
      <c r="G25" s="261"/>
      <c r="H25" s="261"/>
      <c r="I25" s="261"/>
      <c r="J25" s="261"/>
      <c r="K25" s="261"/>
      <c r="L25" s="261"/>
      <c r="M25" s="261"/>
      <c r="N25" s="261"/>
      <c r="O25" s="261"/>
      <c r="P25" s="261"/>
      <c r="Q25" s="261"/>
    </row>
    <row r="26" spans="1:17" ht="11.25" customHeight="1">
      <c r="A26" s="16"/>
      <c r="B26" s="16"/>
      <c r="C26" s="261"/>
      <c r="D26" s="261"/>
      <c r="E26" s="261"/>
      <c r="F26" s="261"/>
      <c r="G26" s="261"/>
      <c r="H26" s="261"/>
      <c r="I26" s="261"/>
      <c r="J26" s="261"/>
      <c r="K26" s="261"/>
      <c r="L26" s="261"/>
      <c r="M26" s="261"/>
      <c r="N26" s="261"/>
      <c r="O26" s="261"/>
      <c r="P26" s="261"/>
      <c r="Q26" s="261"/>
    </row>
    <row r="27" spans="1:17" ht="11.25" customHeight="1">
      <c r="A27" s="16"/>
      <c r="B27" s="16"/>
      <c r="C27" s="261"/>
      <c r="D27" s="261"/>
      <c r="E27" s="261"/>
      <c r="F27" s="261"/>
      <c r="G27" s="261"/>
      <c r="H27" s="261"/>
      <c r="I27" s="261"/>
      <c r="J27" s="261"/>
      <c r="K27" s="261"/>
      <c r="L27" s="261"/>
      <c r="M27" s="261"/>
      <c r="N27" s="261"/>
      <c r="O27" s="261"/>
      <c r="P27" s="261"/>
      <c r="Q27" s="261"/>
    </row>
    <row r="28" spans="1:17" ht="11.25" customHeight="1">
      <c r="A28" s="16"/>
      <c r="B28" s="16"/>
      <c r="C28" s="261"/>
      <c r="D28" s="261"/>
      <c r="E28" s="261"/>
      <c r="F28" s="261"/>
      <c r="G28" s="261"/>
      <c r="H28" s="261"/>
      <c r="I28" s="261"/>
      <c r="J28" s="261"/>
      <c r="K28" s="261"/>
      <c r="L28" s="261"/>
      <c r="M28" s="261"/>
      <c r="N28" s="261"/>
      <c r="O28" s="261"/>
      <c r="P28" s="261"/>
      <c r="Q28" s="261"/>
    </row>
    <row r="29" spans="1:17" ht="11.25" customHeight="1">
      <c r="A29" s="16"/>
      <c r="B29" s="16"/>
      <c r="C29" s="261"/>
      <c r="D29" s="261"/>
      <c r="E29" s="261"/>
      <c r="F29" s="261"/>
      <c r="G29" s="261"/>
      <c r="H29" s="261"/>
      <c r="I29" s="261"/>
      <c r="J29" s="261"/>
      <c r="K29" s="261"/>
      <c r="L29" s="261"/>
      <c r="M29" s="261"/>
      <c r="N29" s="261"/>
      <c r="O29" s="261"/>
      <c r="P29" s="261"/>
      <c r="Q29" s="261"/>
    </row>
    <row r="30" spans="1:17" ht="11.25" customHeight="1">
      <c r="A30" s="16"/>
      <c r="B30" s="16"/>
      <c r="C30" s="261"/>
      <c r="D30" s="261"/>
      <c r="E30" s="261"/>
      <c r="F30" s="261"/>
      <c r="G30" s="261"/>
      <c r="H30" s="261"/>
      <c r="I30" s="261"/>
      <c r="J30" s="261"/>
      <c r="K30" s="261"/>
      <c r="L30" s="261"/>
      <c r="M30" s="261"/>
      <c r="N30" s="261"/>
      <c r="O30" s="261"/>
      <c r="P30" s="261"/>
      <c r="Q30" s="261"/>
    </row>
    <row r="31" spans="1:17" ht="11.25" customHeight="1">
      <c r="A31" s="16"/>
      <c r="B31" s="16"/>
      <c r="C31" s="261"/>
      <c r="D31" s="261"/>
      <c r="E31" s="261"/>
      <c r="F31" s="261"/>
      <c r="G31" s="261"/>
      <c r="H31" s="261"/>
      <c r="I31" s="261"/>
      <c r="J31" s="261"/>
      <c r="K31" s="261"/>
      <c r="L31" s="261"/>
      <c r="M31" s="261"/>
      <c r="N31" s="261"/>
      <c r="O31" s="261"/>
      <c r="P31" s="261"/>
      <c r="Q31" s="261"/>
    </row>
    <row r="32" spans="1:17" ht="11.25" customHeight="1">
      <c r="A32" s="16"/>
      <c r="B32" s="16"/>
      <c r="C32" s="261"/>
      <c r="D32" s="261"/>
      <c r="E32" s="261"/>
      <c r="F32" s="261"/>
      <c r="G32" s="261"/>
      <c r="H32" s="261"/>
      <c r="I32" s="261"/>
      <c r="J32" s="261"/>
      <c r="K32" s="261"/>
      <c r="L32" s="261"/>
      <c r="M32" s="261"/>
      <c r="N32" s="261"/>
      <c r="O32" s="261"/>
      <c r="P32" s="261"/>
      <c r="Q32" s="261"/>
    </row>
    <row r="33" spans="1:17" ht="11.25" customHeight="1">
      <c r="A33" s="16" t="s">
        <v>15</v>
      </c>
      <c r="B33" s="260" t="s">
        <v>435</v>
      </c>
      <c r="C33" s="260"/>
      <c r="D33" s="260"/>
      <c r="E33" s="260"/>
      <c r="F33" s="260"/>
      <c r="G33" s="260"/>
      <c r="H33" s="260"/>
      <c r="I33" s="260"/>
      <c r="J33" s="260"/>
      <c r="K33" s="260"/>
      <c r="L33" s="260"/>
      <c r="M33" s="260"/>
      <c r="N33" s="260"/>
      <c r="O33" s="260"/>
      <c r="P33" s="260"/>
      <c r="Q33" s="260"/>
    </row>
    <row r="34" spans="1:17" ht="11.25" customHeight="1">
      <c r="A34" s="16" t="s">
        <v>10</v>
      </c>
      <c r="B34" s="260" t="s">
        <v>439</v>
      </c>
      <c r="C34" s="260"/>
      <c r="D34" s="260"/>
      <c r="E34" s="260"/>
      <c r="F34" s="260"/>
      <c r="G34" s="260"/>
      <c r="H34" s="260"/>
      <c r="I34" s="260"/>
      <c r="J34" s="260"/>
      <c r="K34" s="260"/>
      <c r="L34" s="260"/>
      <c r="M34" s="260"/>
      <c r="N34" s="260"/>
      <c r="O34" s="260"/>
      <c r="P34" s="260"/>
      <c r="Q34" s="260"/>
    </row>
    <row r="35" spans="1:17" ht="11.25" customHeight="1">
      <c r="A35" s="16"/>
      <c r="B35" s="260"/>
      <c r="C35" s="260"/>
      <c r="D35" s="260"/>
      <c r="E35" s="260"/>
      <c r="F35" s="260"/>
      <c r="G35" s="260"/>
      <c r="H35" s="260"/>
      <c r="I35" s="260"/>
      <c r="J35" s="260"/>
      <c r="K35" s="260"/>
      <c r="L35" s="260"/>
      <c r="M35" s="260"/>
      <c r="N35" s="260"/>
      <c r="O35" s="260"/>
      <c r="P35" s="260"/>
      <c r="Q35" s="260"/>
    </row>
    <row r="36" spans="1:17" ht="11.25" customHeight="1">
      <c r="A36" s="16" t="s">
        <v>35</v>
      </c>
      <c r="B36" s="260" t="s">
        <v>16</v>
      </c>
      <c r="C36" s="260"/>
      <c r="D36" s="260"/>
      <c r="E36" s="260"/>
      <c r="F36" s="260"/>
      <c r="G36" s="260"/>
      <c r="H36" s="260"/>
      <c r="I36" s="260"/>
      <c r="J36" s="260"/>
      <c r="K36" s="260"/>
      <c r="L36" s="260"/>
      <c r="M36" s="260"/>
      <c r="N36" s="260"/>
      <c r="O36" s="260"/>
      <c r="P36" s="260"/>
      <c r="Q36" s="260"/>
    </row>
    <row r="37" spans="1:17" ht="11.25" customHeight="1">
      <c r="A37" s="16" t="s">
        <v>34</v>
      </c>
      <c r="B37" s="260" t="s">
        <v>436</v>
      </c>
      <c r="C37" s="260"/>
      <c r="D37" s="260"/>
      <c r="E37" s="260"/>
      <c r="F37" s="260"/>
      <c r="G37" s="260"/>
      <c r="H37" s="260"/>
      <c r="I37" s="260"/>
      <c r="J37" s="260"/>
      <c r="K37" s="260"/>
      <c r="L37" s="260"/>
      <c r="M37" s="260"/>
      <c r="N37" s="260"/>
      <c r="O37" s="260"/>
      <c r="P37" s="260"/>
      <c r="Q37" s="260"/>
    </row>
    <row r="38" spans="1:17" ht="11.25" customHeight="1">
      <c r="A38" s="19" t="s">
        <v>17</v>
      </c>
      <c r="B38" s="16"/>
      <c r="C38" s="16"/>
      <c r="D38" s="267" t="s">
        <v>469</v>
      </c>
      <c r="E38" s="267"/>
      <c r="F38" s="267"/>
      <c r="G38" s="267"/>
      <c r="H38" s="267"/>
      <c r="I38" s="267"/>
      <c r="J38" s="267"/>
      <c r="K38" s="267"/>
      <c r="L38" s="267"/>
      <c r="M38" s="267"/>
      <c r="N38" s="267"/>
      <c r="O38" s="267"/>
      <c r="P38" s="267"/>
      <c r="Q38" s="267"/>
    </row>
    <row r="39" ht="11.25" hidden="1">
      <c r="A39" t="s">
        <v>1</v>
      </c>
    </row>
  </sheetData>
  <sheetProtection/>
  <mergeCells count="22">
    <mergeCell ref="D38:Q38"/>
    <mergeCell ref="A2:N2"/>
    <mergeCell ref="A3:N3"/>
    <mergeCell ref="A4:M4"/>
    <mergeCell ref="A7:D13"/>
    <mergeCell ref="E7:E13"/>
    <mergeCell ref="A20:D20"/>
    <mergeCell ref="B33:Q33"/>
    <mergeCell ref="B37:Q37"/>
    <mergeCell ref="A17:D17"/>
    <mergeCell ref="B36:Q36"/>
    <mergeCell ref="C23:Q32"/>
    <mergeCell ref="G10:N10"/>
    <mergeCell ref="G7:Q7"/>
    <mergeCell ref="F7:F13"/>
    <mergeCell ref="B34:Q35"/>
    <mergeCell ref="P2:Q2"/>
    <mergeCell ref="A21:D21"/>
    <mergeCell ref="P10:P13"/>
    <mergeCell ref="A16:D16"/>
    <mergeCell ref="Q10:Q13"/>
    <mergeCell ref="A15:D15"/>
  </mergeCells>
  <hyperlinks>
    <hyperlink ref="D38:Q38" r:id="rId1" display="INEGI. Dirección General de Estadísticas Sociodemográficas. Encuesta Intercensal 2015. www.inegi.org.mx (&lt;día&gt; de &lt;mes&gt; de &lt;año&gt;)."/>
    <hyperlink ref="P2:Q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Baja California Sur 2016.</oddHeader>
    <oddFooter>&amp;R&amp;P/&amp;N</oddFooter>
  </headerFooter>
</worksheet>
</file>

<file path=xl/worksheets/sheet20.xml><?xml version="1.0" encoding="utf-8"?>
<worksheet xmlns="http://schemas.openxmlformats.org/spreadsheetml/2006/main" xmlns:r="http://schemas.openxmlformats.org/officeDocument/2006/relationships">
  <dimension ref="A2:M42"/>
  <sheetViews>
    <sheetView showGridLines="0" showRowColHeaders="0" zoomScalePageLayoutView="0" workbookViewId="0" topLeftCell="A1">
      <pane xSplit="5" ySplit="8" topLeftCell="F9"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66015625" style="0" customWidth="1"/>
    <col min="5" max="5" width="38.83203125" style="0" customWidth="1"/>
    <col min="6" max="6" width="34.5" style="0" customWidth="1"/>
    <col min="7" max="7" width="10.33203125" style="0" customWidth="1"/>
    <col min="8" max="8" width="19.66015625" style="0" customWidth="1"/>
    <col min="9" max="9" width="2.66015625" style="0" customWidth="1"/>
    <col min="10" max="16384" width="0" style="0" hidden="1" customWidth="1"/>
  </cols>
  <sheetData>
    <row r="1" ht="15.75" customHeight="1"/>
    <row r="2" spans="1:10" ht="12.75">
      <c r="A2" s="268" t="s">
        <v>236</v>
      </c>
      <c r="B2" s="268"/>
      <c r="C2" s="268"/>
      <c r="D2" s="268"/>
      <c r="E2" s="268"/>
      <c r="F2" s="268"/>
      <c r="G2" s="268"/>
      <c r="H2" s="254" t="s">
        <v>235</v>
      </c>
      <c r="I2" s="254"/>
      <c r="J2" t="s">
        <v>1</v>
      </c>
    </row>
    <row r="3" spans="1:9" ht="12.75" customHeight="1">
      <c r="A3" s="268" t="s">
        <v>234</v>
      </c>
      <c r="B3" s="268"/>
      <c r="C3" s="268"/>
      <c r="D3" s="268"/>
      <c r="E3" s="268"/>
      <c r="F3" s="268"/>
      <c r="G3" s="268"/>
      <c r="H3" s="22"/>
      <c r="I3" s="3" t="s">
        <v>33</v>
      </c>
    </row>
    <row r="4" spans="1:8" ht="12.75">
      <c r="A4" s="268">
        <v>2015</v>
      </c>
      <c r="B4" s="268"/>
      <c r="C4" s="268"/>
      <c r="D4" s="268"/>
      <c r="E4" s="268"/>
      <c r="F4" s="268"/>
      <c r="G4" s="268"/>
      <c r="H4" s="22"/>
    </row>
    <row r="5" spans="1:9" ht="11.25">
      <c r="A5" s="5"/>
      <c r="B5" s="5"/>
      <c r="C5" s="5"/>
      <c r="D5" s="5"/>
      <c r="E5" s="5"/>
      <c r="F5" s="6"/>
      <c r="G5" s="6"/>
      <c r="H5" s="6"/>
      <c r="I5" s="7"/>
    </row>
    <row r="6" ht="1.5" customHeight="1"/>
    <row r="7" spans="1:9" ht="11.25" customHeight="1">
      <c r="A7" s="277" t="s">
        <v>233</v>
      </c>
      <c r="B7" s="347"/>
      <c r="C7" s="347"/>
      <c r="D7" s="347"/>
      <c r="E7" s="347"/>
      <c r="F7" s="13" t="s">
        <v>32</v>
      </c>
      <c r="G7" s="10"/>
      <c r="H7" s="10" t="s">
        <v>544</v>
      </c>
      <c r="I7" s="38" t="s">
        <v>15</v>
      </c>
    </row>
    <row r="8" spans="1:9" ht="1.5" customHeight="1">
      <c r="A8" s="7"/>
      <c r="B8" s="7"/>
      <c r="C8" s="7"/>
      <c r="D8" s="7"/>
      <c r="E8" s="7"/>
      <c r="F8" s="15"/>
      <c r="G8" s="15"/>
      <c r="H8" s="15"/>
      <c r="I8" s="15"/>
    </row>
    <row r="9" spans="1:10" ht="23.25" customHeight="1">
      <c r="A9" s="346" t="s">
        <v>4</v>
      </c>
      <c r="B9" s="346"/>
      <c r="C9" s="346"/>
      <c r="D9" s="346"/>
      <c r="E9" s="346"/>
      <c r="F9" s="94">
        <v>0</v>
      </c>
      <c r="G9" s="97"/>
      <c r="H9" s="97">
        <f>SUM(H10:H29)</f>
        <v>18273</v>
      </c>
      <c r="I9" s="16"/>
      <c r="J9" s="175"/>
    </row>
    <row r="10" spans="1:10" ht="34.5" customHeight="1">
      <c r="A10" s="313" t="s">
        <v>232</v>
      </c>
      <c r="B10" s="313"/>
      <c r="C10" s="313"/>
      <c r="D10" s="313"/>
      <c r="E10" s="313"/>
      <c r="F10" s="16">
        <v>0</v>
      </c>
      <c r="G10" s="160"/>
      <c r="H10" s="160">
        <v>312</v>
      </c>
      <c r="I10" s="16"/>
      <c r="J10" s="160"/>
    </row>
    <row r="11" spans="1:10" ht="17.25" customHeight="1">
      <c r="A11" s="313" t="s">
        <v>231</v>
      </c>
      <c r="B11" s="313"/>
      <c r="C11" s="313"/>
      <c r="D11" s="313"/>
      <c r="E11" s="313"/>
      <c r="F11" s="16">
        <v>0</v>
      </c>
      <c r="G11" s="160"/>
      <c r="H11" s="160">
        <v>719</v>
      </c>
      <c r="I11" s="16"/>
      <c r="J11" s="16"/>
    </row>
    <row r="12" spans="1:10" ht="39.75" customHeight="1">
      <c r="A12" s="313" t="s">
        <v>230</v>
      </c>
      <c r="B12" s="313"/>
      <c r="C12" s="313"/>
      <c r="D12" s="313"/>
      <c r="E12" s="313"/>
      <c r="F12" s="16">
        <v>0</v>
      </c>
      <c r="G12" s="160"/>
      <c r="H12" s="160">
        <v>149</v>
      </c>
      <c r="I12" s="16"/>
      <c r="J12" s="136"/>
    </row>
    <row r="13" spans="1:10" ht="28.5" customHeight="1">
      <c r="A13" s="313" t="s">
        <v>229</v>
      </c>
      <c r="B13" s="313"/>
      <c r="C13" s="313"/>
      <c r="D13" s="313"/>
      <c r="E13" s="313"/>
      <c r="F13" s="16">
        <v>0</v>
      </c>
      <c r="G13" s="160"/>
      <c r="H13" s="160">
        <v>494</v>
      </c>
      <c r="I13" s="16"/>
      <c r="J13" s="16"/>
    </row>
    <row r="14" spans="1:10" ht="17.25" customHeight="1">
      <c r="A14" s="313" t="s">
        <v>228</v>
      </c>
      <c r="B14" s="313"/>
      <c r="C14" s="313"/>
      <c r="D14" s="313"/>
      <c r="E14" s="313"/>
      <c r="F14" s="16">
        <v>0</v>
      </c>
      <c r="G14" s="160"/>
      <c r="H14" s="160">
        <v>734</v>
      </c>
      <c r="I14" s="16"/>
      <c r="J14" s="16"/>
    </row>
    <row r="15" spans="1:10" ht="17.25" customHeight="1">
      <c r="A15" s="313" t="s">
        <v>227</v>
      </c>
      <c r="B15" s="313"/>
      <c r="C15" s="313"/>
      <c r="D15" s="313"/>
      <c r="E15" s="313"/>
      <c r="F15" s="16">
        <v>0</v>
      </c>
      <c r="G15" s="160"/>
      <c r="H15" s="160">
        <v>143</v>
      </c>
      <c r="I15" s="16"/>
      <c r="J15" s="16"/>
    </row>
    <row r="16" spans="1:10" ht="17.25" customHeight="1">
      <c r="A16" s="313" t="s">
        <v>226</v>
      </c>
      <c r="B16" s="313"/>
      <c r="C16" s="313"/>
      <c r="D16" s="313"/>
      <c r="E16" s="313"/>
      <c r="F16" s="16">
        <v>0</v>
      </c>
      <c r="G16" s="160"/>
      <c r="H16" s="160">
        <v>32</v>
      </c>
      <c r="I16" s="16"/>
      <c r="J16" s="16"/>
    </row>
    <row r="17" spans="1:10" ht="28.5" customHeight="1">
      <c r="A17" s="313" t="s">
        <v>225</v>
      </c>
      <c r="B17" s="313"/>
      <c r="C17" s="313"/>
      <c r="D17" s="313"/>
      <c r="E17" s="313"/>
      <c r="F17" s="16">
        <v>0</v>
      </c>
      <c r="G17" s="160"/>
      <c r="H17" s="160">
        <v>11</v>
      </c>
      <c r="I17" s="16"/>
      <c r="J17" s="16"/>
    </row>
    <row r="18" spans="1:10" ht="17.25" customHeight="1">
      <c r="A18" s="313" t="s">
        <v>224</v>
      </c>
      <c r="B18" s="313"/>
      <c r="C18" s="313"/>
      <c r="D18" s="313"/>
      <c r="E18" s="313"/>
      <c r="F18" s="16">
        <v>0</v>
      </c>
      <c r="G18" s="160"/>
      <c r="H18" s="160">
        <v>588</v>
      </c>
      <c r="I18" s="16"/>
      <c r="J18" s="16"/>
    </row>
    <row r="19" spans="1:10" ht="17.25" customHeight="1">
      <c r="A19" s="313" t="s">
        <v>223</v>
      </c>
      <c r="B19" s="313"/>
      <c r="C19" s="313"/>
      <c r="D19" s="313"/>
      <c r="E19" s="313"/>
      <c r="F19" s="16">
        <v>0</v>
      </c>
      <c r="G19" s="160"/>
      <c r="H19" s="160">
        <v>566</v>
      </c>
      <c r="I19" s="16"/>
      <c r="J19" s="16"/>
    </row>
    <row r="20" spans="1:10" ht="17.25" customHeight="1">
      <c r="A20" s="313" t="s">
        <v>222</v>
      </c>
      <c r="B20" s="313"/>
      <c r="C20" s="313"/>
      <c r="D20" s="313"/>
      <c r="E20" s="313"/>
      <c r="F20" s="16">
        <v>0</v>
      </c>
      <c r="G20" s="160"/>
      <c r="H20" s="160">
        <v>1988</v>
      </c>
      <c r="I20" s="16"/>
      <c r="J20" s="16"/>
    </row>
    <row r="21" spans="1:10" ht="28.5" customHeight="1">
      <c r="A21" s="313" t="s">
        <v>221</v>
      </c>
      <c r="B21" s="313"/>
      <c r="C21" s="313"/>
      <c r="D21" s="313"/>
      <c r="E21" s="313"/>
      <c r="F21" s="16">
        <v>0</v>
      </c>
      <c r="G21" s="160"/>
      <c r="H21" s="160">
        <v>242</v>
      </c>
      <c r="I21" s="16"/>
      <c r="J21" s="16"/>
    </row>
    <row r="22" spans="1:10" ht="28.5" customHeight="1">
      <c r="A22" s="313" t="s">
        <v>220</v>
      </c>
      <c r="B22" s="313"/>
      <c r="C22" s="313"/>
      <c r="D22" s="313"/>
      <c r="E22" s="313"/>
      <c r="F22" s="16">
        <v>0</v>
      </c>
      <c r="G22" s="160"/>
      <c r="H22" s="160">
        <v>234</v>
      </c>
      <c r="I22" s="16"/>
      <c r="J22" s="16"/>
    </row>
    <row r="23" spans="1:10" ht="17.25" customHeight="1">
      <c r="A23" s="257" t="s">
        <v>219</v>
      </c>
      <c r="B23" s="257"/>
      <c r="C23" s="257"/>
      <c r="D23" s="257"/>
      <c r="E23" s="257"/>
      <c r="F23" s="16">
        <v>0</v>
      </c>
      <c r="G23" s="160"/>
      <c r="H23" s="160">
        <v>986</v>
      </c>
      <c r="I23" s="16"/>
      <c r="J23" s="16"/>
    </row>
    <row r="24" spans="1:10" ht="17.25" customHeight="1">
      <c r="A24" s="257" t="s">
        <v>218</v>
      </c>
      <c r="B24" s="257"/>
      <c r="C24" s="257"/>
      <c r="D24" s="257"/>
      <c r="E24" s="257"/>
      <c r="F24" s="16">
        <v>0</v>
      </c>
      <c r="G24" s="160"/>
      <c r="H24" s="160">
        <v>7600</v>
      </c>
      <c r="I24" s="16"/>
      <c r="J24" s="16"/>
    </row>
    <row r="25" spans="1:10" ht="28.5" customHeight="1">
      <c r="A25" s="313" t="s">
        <v>217</v>
      </c>
      <c r="B25" s="313"/>
      <c r="C25" s="313"/>
      <c r="D25" s="313"/>
      <c r="E25" s="313"/>
      <c r="F25" s="16">
        <v>0</v>
      </c>
      <c r="G25" s="160"/>
      <c r="H25" s="160">
        <v>663</v>
      </c>
      <c r="I25" s="16"/>
      <c r="J25" s="16"/>
    </row>
    <row r="26" spans="1:10" ht="28.5" customHeight="1">
      <c r="A26" s="313" t="s">
        <v>216</v>
      </c>
      <c r="B26" s="313"/>
      <c r="C26" s="313"/>
      <c r="D26" s="313"/>
      <c r="E26" s="313"/>
      <c r="F26" s="16">
        <v>0</v>
      </c>
      <c r="G26" s="160"/>
      <c r="H26" s="160">
        <v>209</v>
      </c>
      <c r="I26" s="16"/>
      <c r="J26" s="16"/>
    </row>
    <row r="27" spans="1:10" ht="39.75" customHeight="1">
      <c r="A27" s="313" t="s">
        <v>215</v>
      </c>
      <c r="B27" s="313"/>
      <c r="C27" s="313"/>
      <c r="D27" s="313"/>
      <c r="E27" s="313"/>
      <c r="F27" s="16">
        <v>0</v>
      </c>
      <c r="G27" s="160"/>
      <c r="H27" s="160">
        <v>124</v>
      </c>
      <c r="I27" s="16"/>
      <c r="J27" s="16"/>
    </row>
    <row r="28" spans="1:10" ht="28.5" customHeight="1">
      <c r="A28" s="313" t="s">
        <v>214</v>
      </c>
      <c r="B28" s="313"/>
      <c r="C28" s="313"/>
      <c r="D28" s="313"/>
      <c r="E28" s="313"/>
      <c r="F28" s="16">
        <v>0</v>
      </c>
      <c r="G28" s="160"/>
      <c r="H28" s="160">
        <v>1101</v>
      </c>
      <c r="I28" s="16"/>
      <c r="J28" s="16"/>
    </row>
    <row r="29" spans="1:10" ht="28.5" customHeight="1">
      <c r="A29" s="313" t="s">
        <v>213</v>
      </c>
      <c r="B29" s="313"/>
      <c r="C29" s="313"/>
      <c r="D29" s="313"/>
      <c r="E29" s="313"/>
      <c r="F29" s="16">
        <v>0</v>
      </c>
      <c r="G29" s="160"/>
      <c r="H29" s="160">
        <v>1378</v>
      </c>
      <c r="I29" s="16"/>
      <c r="J29" s="16"/>
    </row>
    <row r="30" spans="1:9" ht="17.25" customHeight="1">
      <c r="A30" s="255"/>
      <c r="B30" s="255"/>
      <c r="C30" s="255"/>
      <c r="D30" s="255"/>
      <c r="E30" s="17"/>
      <c r="F30" s="15"/>
      <c r="G30" s="15"/>
      <c r="H30" s="15"/>
      <c r="I30" s="17"/>
    </row>
    <row r="31" spans="1:9" ht="11.25" customHeight="1">
      <c r="A31" s="16"/>
      <c r="B31" s="16"/>
      <c r="C31" s="16"/>
      <c r="D31" s="16"/>
      <c r="E31" s="16"/>
      <c r="F31" s="16"/>
      <c r="G31" s="16"/>
      <c r="H31" s="16"/>
      <c r="I31" s="8"/>
    </row>
    <row r="32" spans="1:9" ht="11.25" customHeight="1">
      <c r="A32" s="19" t="s">
        <v>14</v>
      </c>
      <c r="B32" s="16"/>
      <c r="C32" s="336" t="s">
        <v>238</v>
      </c>
      <c r="D32" s="311"/>
      <c r="E32" s="311"/>
      <c r="F32" s="311"/>
      <c r="G32" s="311"/>
      <c r="H32" s="311"/>
      <c r="I32" s="311"/>
    </row>
    <row r="33" spans="1:9" ht="11.25" customHeight="1">
      <c r="A33" s="16"/>
      <c r="B33" s="16"/>
      <c r="C33" s="311"/>
      <c r="D33" s="311"/>
      <c r="E33" s="311"/>
      <c r="F33" s="311"/>
      <c r="G33" s="311"/>
      <c r="H33" s="311"/>
      <c r="I33" s="311"/>
    </row>
    <row r="34" spans="1:9" ht="11.25" customHeight="1">
      <c r="A34" s="16"/>
      <c r="B34" s="16"/>
      <c r="C34" s="311" t="s">
        <v>237</v>
      </c>
      <c r="D34" s="311"/>
      <c r="E34" s="311"/>
      <c r="F34" s="311"/>
      <c r="G34" s="311"/>
      <c r="H34" s="311"/>
      <c r="I34" s="311"/>
    </row>
    <row r="35" spans="1:9" ht="11.25" customHeight="1">
      <c r="A35" s="16" t="s">
        <v>15</v>
      </c>
      <c r="B35" s="271" t="s">
        <v>546</v>
      </c>
      <c r="C35" s="271"/>
      <c r="D35" s="271"/>
      <c r="E35" s="271"/>
      <c r="F35" s="271"/>
      <c r="G35" s="271"/>
      <c r="H35" s="271"/>
      <c r="I35" s="271"/>
    </row>
    <row r="36" spans="1:10" ht="11.25" customHeight="1">
      <c r="A36" s="19" t="s">
        <v>17</v>
      </c>
      <c r="B36" s="44"/>
      <c r="C36" s="44"/>
      <c r="D36" s="16" t="s">
        <v>535</v>
      </c>
      <c r="E36" s="16"/>
      <c r="F36" s="16"/>
      <c r="G36" s="16"/>
      <c r="H36" s="29"/>
      <c r="I36" s="29"/>
      <c r="J36" s="29"/>
    </row>
    <row r="37" spans="1:10" ht="11.25" customHeight="1">
      <c r="A37" s="16"/>
      <c r="B37" s="44"/>
      <c r="C37" s="44"/>
      <c r="D37" s="16" t="s">
        <v>536</v>
      </c>
      <c r="E37" s="16"/>
      <c r="F37" s="16"/>
      <c r="G37" s="16"/>
      <c r="H37" s="29"/>
      <c r="I37" s="29"/>
      <c r="J37" s="29"/>
    </row>
    <row r="38" spans="1:10" ht="11.25" customHeight="1">
      <c r="A38" s="16"/>
      <c r="B38" s="44"/>
      <c r="C38" s="44"/>
      <c r="D38" s="16" t="s">
        <v>537</v>
      </c>
      <c r="E38" s="16"/>
      <c r="F38" s="16"/>
      <c r="G38" s="16"/>
      <c r="H38" s="29"/>
      <c r="I38" s="29"/>
      <c r="J38" s="29"/>
    </row>
    <row r="39" spans="1:10" ht="11.25" customHeight="1">
      <c r="A39" s="16"/>
      <c r="B39" s="44"/>
      <c r="C39" s="44"/>
      <c r="D39" s="16" t="s">
        <v>538</v>
      </c>
      <c r="E39" s="16"/>
      <c r="F39" s="16"/>
      <c r="G39" s="16"/>
      <c r="H39" s="29"/>
      <c r="I39" s="29"/>
      <c r="J39" s="29"/>
    </row>
    <row r="40" spans="2:13" ht="11.25">
      <c r="B40" s="16"/>
      <c r="C40" s="16"/>
      <c r="D40" t="s">
        <v>539</v>
      </c>
      <c r="E40" s="16"/>
      <c r="F40" s="16"/>
      <c r="G40" s="16"/>
      <c r="H40" s="29"/>
      <c r="I40" s="29"/>
      <c r="J40" s="29"/>
      <c r="K40" s="56"/>
      <c r="L40" s="56"/>
      <c r="M40" s="56"/>
    </row>
    <row r="41" ht="11.25">
      <c r="D41" s="16" t="s">
        <v>467</v>
      </c>
    </row>
    <row r="42" ht="11.25" hidden="1">
      <c r="A42" t="s">
        <v>1</v>
      </c>
    </row>
  </sheetData>
  <sheetProtection/>
  <mergeCells count="30">
    <mergeCell ref="A2:G2"/>
    <mergeCell ref="A3:G3"/>
    <mergeCell ref="A30:D30"/>
    <mergeCell ref="C32:I33"/>
    <mergeCell ref="A10:E10"/>
    <mergeCell ref="A22:E22"/>
    <mergeCell ref="A23:E23"/>
    <mergeCell ref="A24:E24"/>
    <mergeCell ref="A25:E25"/>
    <mergeCell ref="A11:E11"/>
    <mergeCell ref="B35:I35"/>
    <mergeCell ref="A15:E15"/>
    <mergeCell ref="A16:E16"/>
    <mergeCell ref="A17:E17"/>
    <mergeCell ref="A7:E7"/>
    <mergeCell ref="A4:G4"/>
    <mergeCell ref="C34:I34"/>
    <mergeCell ref="A18:E18"/>
    <mergeCell ref="A19:E19"/>
    <mergeCell ref="A26:E26"/>
    <mergeCell ref="H2:I2"/>
    <mergeCell ref="A28:E28"/>
    <mergeCell ref="A29:E29"/>
    <mergeCell ref="A20:E20"/>
    <mergeCell ref="A21:E21"/>
    <mergeCell ref="A9:E9"/>
    <mergeCell ref="A27:E27"/>
    <mergeCell ref="A12:E12"/>
    <mergeCell ref="A13:E13"/>
    <mergeCell ref="A14:E14"/>
  </mergeCells>
  <hyperlinks>
    <hyperlink ref="H2: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21.xml><?xml version="1.0" encoding="utf-8"?>
<worksheet xmlns="http://schemas.openxmlformats.org/spreadsheetml/2006/main" xmlns:r="http://schemas.openxmlformats.org/officeDocument/2006/relationships">
  <dimension ref="A2:L40"/>
  <sheetViews>
    <sheetView showGridLines="0" showRowColHeaders="0" zoomScalePageLayoutView="0" workbookViewId="0" topLeftCell="A1">
      <pane xSplit="5" ySplit="8" topLeftCell="F9"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66015625" style="0" customWidth="1"/>
    <col min="5" max="5" width="42.83203125" style="0" customWidth="1"/>
    <col min="6" max="6" width="20.33203125" style="8" customWidth="1"/>
    <col min="7" max="7" width="21.5" style="0" customWidth="1"/>
    <col min="8" max="8" width="3.66015625" style="0" customWidth="1"/>
    <col min="9" max="9" width="17.66015625" style="0" customWidth="1"/>
    <col min="10" max="10" width="0" style="0" hidden="1" customWidth="1"/>
    <col min="11" max="11" width="12" style="0" hidden="1" customWidth="1"/>
    <col min="12" max="16384" width="0" style="0" hidden="1" customWidth="1"/>
  </cols>
  <sheetData>
    <row r="1" ht="15.75" customHeight="1"/>
    <row r="2" spans="1:10" ht="12.75">
      <c r="A2" s="268" t="s">
        <v>236</v>
      </c>
      <c r="B2" s="268"/>
      <c r="C2" s="268"/>
      <c r="D2" s="268"/>
      <c r="E2" s="268"/>
      <c r="F2" s="268"/>
      <c r="G2" s="268"/>
      <c r="H2" s="22"/>
      <c r="I2" s="249" t="s">
        <v>240</v>
      </c>
      <c r="J2" t="s">
        <v>1</v>
      </c>
    </row>
    <row r="3" spans="1:8" ht="12.75" customHeight="1">
      <c r="A3" s="268" t="s">
        <v>239</v>
      </c>
      <c r="B3" s="268"/>
      <c r="C3" s="268"/>
      <c r="D3" s="268"/>
      <c r="E3" s="268"/>
      <c r="F3" s="268"/>
      <c r="G3" s="268"/>
      <c r="H3" s="22"/>
    </row>
    <row r="4" spans="1:8" ht="12.75">
      <c r="A4" s="268">
        <v>2015</v>
      </c>
      <c r="B4" s="268"/>
      <c r="C4" s="268"/>
      <c r="D4" s="268"/>
      <c r="E4" s="268"/>
      <c r="F4" s="268"/>
      <c r="G4" s="268"/>
      <c r="H4" s="22"/>
    </row>
    <row r="5" spans="1:9" ht="11.25">
      <c r="A5" s="5"/>
      <c r="B5" s="5"/>
      <c r="C5" s="5"/>
      <c r="D5" s="5"/>
      <c r="E5" s="5"/>
      <c r="F5" s="6"/>
      <c r="G5" s="6"/>
      <c r="H5" s="6"/>
      <c r="I5" s="5"/>
    </row>
    <row r="6" ht="1.5" customHeight="1"/>
    <row r="7" spans="1:9" ht="11.25" customHeight="1">
      <c r="A7" s="277" t="s">
        <v>233</v>
      </c>
      <c r="B7" s="347"/>
      <c r="C7" s="347"/>
      <c r="D7" s="347"/>
      <c r="E7" s="347"/>
      <c r="F7" s="25" t="s">
        <v>4</v>
      </c>
      <c r="G7" s="10" t="s">
        <v>200</v>
      </c>
      <c r="I7" s="10" t="s">
        <v>199</v>
      </c>
    </row>
    <row r="8" spans="1:9" ht="1.5" customHeight="1">
      <c r="A8" s="7"/>
      <c r="B8" s="7"/>
      <c r="C8" s="7"/>
      <c r="D8" s="7"/>
      <c r="E8" s="7"/>
      <c r="F8" s="15"/>
      <c r="G8" s="15"/>
      <c r="H8" s="15"/>
      <c r="I8" s="7"/>
    </row>
    <row r="9" spans="1:9" ht="23.25" customHeight="1">
      <c r="A9" s="346" t="s">
        <v>4</v>
      </c>
      <c r="B9" s="346"/>
      <c r="C9" s="346"/>
      <c r="D9" s="346"/>
      <c r="E9" s="346"/>
      <c r="F9" s="198">
        <f>SUM(G9:I9)</f>
        <v>47979</v>
      </c>
      <c r="G9" s="199">
        <f>SUM(G10:G29)</f>
        <v>15408</v>
      </c>
      <c r="H9" s="199"/>
      <c r="I9" s="199">
        <f>SUM(I10:I29)</f>
        <v>32571</v>
      </c>
    </row>
    <row r="10" spans="1:9" ht="34.5" customHeight="1">
      <c r="A10" s="313" t="s">
        <v>232</v>
      </c>
      <c r="B10" s="313"/>
      <c r="C10" s="313"/>
      <c r="D10" s="313"/>
      <c r="E10" s="313"/>
      <c r="F10" s="198">
        <v>1121</v>
      </c>
      <c r="G10" s="197">
        <v>588</v>
      </c>
      <c r="I10" s="197">
        <v>533</v>
      </c>
    </row>
    <row r="11" spans="1:9" ht="17.25" customHeight="1">
      <c r="A11" s="313" t="s">
        <v>231</v>
      </c>
      <c r="B11" s="313"/>
      <c r="C11" s="313"/>
      <c r="D11" s="313"/>
      <c r="E11" s="313"/>
      <c r="F11" s="198">
        <v>2421</v>
      </c>
      <c r="G11" s="197">
        <v>809</v>
      </c>
      <c r="I11" s="197">
        <v>1612</v>
      </c>
    </row>
    <row r="12" spans="1:9" ht="39.75" customHeight="1">
      <c r="A12" s="313" t="s">
        <v>230</v>
      </c>
      <c r="B12" s="313"/>
      <c r="C12" s="313"/>
      <c r="D12" s="313"/>
      <c r="E12" s="313"/>
      <c r="F12" s="198">
        <v>443</v>
      </c>
      <c r="G12" s="197">
        <v>184</v>
      </c>
      <c r="I12" s="197">
        <v>259</v>
      </c>
    </row>
    <row r="13" spans="1:9" ht="28.5" customHeight="1">
      <c r="A13" s="313" t="s">
        <v>229</v>
      </c>
      <c r="B13" s="313"/>
      <c r="C13" s="313"/>
      <c r="D13" s="313"/>
      <c r="E13" s="313"/>
      <c r="F13" s="198">
        <v>1469</v>
      </c>
      <c r="G13" s="197">
        <v>726</v>
      </c>
      <c r="I13" s="197">
        <v>743</v>
      </c>
    </row>
    <row r="14" spans="1:9" ht="17.25" customHeight="1">
      <c r="A14" s="313" t="s">
        <v>228</v>
      </c>
      <c r="B14" s="313"/>
      <c r="C14" s="313"/>
      <c r="D14" s="313"/>
      <c r="E14" s="313"/>
      <c r="F14" s="198">
        <v>964</v>
      </c>
      <c r="G14" s="197">
        <v>563</v>
      </c>
      <c r="I14" s="197">
        <v>401</v>
      </c>
    </row>
    <row r="15" spans="1:9" ht="17.25" customHeight="1">
      <c r="A15" s="313" t="s">
        <v>227</v>
      </c>
      <c r="B15" s="313"/>
      <c r="C15" s="313"/>
      <c r="D15" s="313"/>
      <c r="E15" s="313"/>
      <c r="F15" s="198">
        <v>521</v>
      </c>
      <c r="G15" s="197">
        <v>253</v>
      </c>
      <c r="I15" s="197">
        <v>268</v>
      </c>
    </row>
    <row r="16" spans="1:9" ht="17.25" customHeight="1">
      <c r="A16" s="313" t="s">
        <v>226</v>
      </c>
      <c r="B16" s="313"/>
      <c r="C16" s="313"/>
      <c r="D16" s="313"/>
      <c r="E16" s="313"/>
      <c r="F16" s="198">
        <v>207</v>
      </c>
      <c r="G16" s="197">
        <v>101</v>
      </c>
      <c r="I16" s="197">
        <v>106</v>
      </c>
    </row>
    <row r="17" spans="1:9" ht="28.5" customHeight="1">
      <c r="A17" s="313" t="s">
        <v>225</v>
      </c>
      <c r="B17" s="313"/>
      <c r="C17" s="313"/>
      <c r="D17" s="313"/>
      <c r="E17" s="313"/>
      <c r="F17" s="198">
        <v>103</v>
      </c>
      <c r="G17" s="197">
        <v>58</v>
      </c>
      <c r="I17" s="197">
        <v>45</v>
      </c>
    </row>
    <row r="18" spans="1:9" ht="17.25" customHeight="1">
      <c r="A18" s="313" t="s">
        <v>224</v>
      </c>
      <c r="B18" s="313"/>
      <c r="C18" s="313"/>
      <c r="D18" s="313"/>
      <c r="E18" s="313"/>
      <c r="F18" s="198">
        <v>2716</v>
      </c>
      <c r="G18" s="197">
        <v>1493</v>
      </c>
      <c r="I18" s="197">
        <v>1223</v>
      </c>
    </row>
    <row r="19" spans="1:9" ht="17.25" customHeight="1">
      <c r="A19" s="313" t="s">
        <v>223</v>
      </c>
      <c r="B19" s="313"/>
      <c r="C19" s="313"/>
      <c r="D19" s="313"/>
      <c r="E19" s="313"/>
      <c r="F19" s="198">
        <v>2226</v>
      </c>
      <c r="G19" s="197">
        <v>1185</v>
      </c>
      <c r="I19" s="197">
        <v>1041</v>
      </c>
    </row>
    <row r="20" spans="1:9" ht="17.25" customHeight="1">
      <c r="A20" s="313" t="s">
        <v>222</v>
      </c>
      <c r="B20" s="313"/>
      <c r="C20" s="313"/>
      <c r="D20" s="313"/>
      <c r="E20" s="313"/>
      <c r="F20" s="198">
        <v>5836</v>
      </c>
      <c r="G20" s="197">
        <v>2736</v>
      </c>
      <c r="I20" s="197">
        <v>3100</v>
      </c>
    </row>
    <row r="21" spans="1:9" ht="28.5" customHeight="1">
      <c r="A21" s="313" t="s">
        <v>221</v>
      </c>
      <c r="B21" s="313"/>
      <c r="C21" s="313"/>
      <c r="D21" s="313"/>
      <c r="E21" s="313"/>
      <c r="F21" s="198">
        <v>689</v>
      </c>
      <c r="G21" s="197">
        <v>381</v>
      </c>
      <c r="I21" s="197">
        <v>308</v>
      </c>
    </row>
    <row r="22" spans="1:9" ht="28.5" customHeight="1">
      <c r="A22" s="313" t="s">
        <v>220</v>
      </c>
      <c r="B22" s="313"/>
      <c r="C22" s="313"/>
      <c r="D22" s="313"/>
      <c r="E22" s="313"/>
      <c r="F22" s="198">
        <v>1226</v>
      </c>
      <c r="G22" s="197">
        <v>544</v>
      </c>
      <c r="I22" s="197">
        <v>682</v>
      </c>
    </row>
    <row r="23" spans="1:9" ht="17.25" customHeight="1">
      <c r="A23" s="257" t="s">
        <v>219</v>
      </c>
      <c r="B23" s="257"/>
      <c r="C23" s="257"/>
      <c r="D23" s="257"/>
      <c r="E23" s="257"/>
      <c r="F23" s="198">
        <v>3935</v>
      </c>
      <c r="G23" s="197">
        <v>1713</v>
      </c>
      <c r="I23" s="197">
        <v>2222</v>
      </c>
    </row>
    <row r="24" spans="1:12" ht="17.25" customHeight="1">
      <c r="A24" s="257" t="s">
        <v>218</v>
      </c>
      <c r="B24" s="257"/>
      <c r="C24" s="257"/>
      <c r="D24" s="257"/>
      <c r="E24" s="257"/>
      <c r="F24" s="198">
        <v>16712</v>
      </c>
      <c r="G24" s="197">
        <v>0</v>
      </c>
      <c r="I24" s="197">
        <v>16712</v>
      </c>
      <c r="L24" s="197"/>
    </row>
    <row r="25" spans="1:9" ht="28.5" customHeight="1">
      <c r="A25" s="313" t="s">
        <v>217</v>
      </c>
      <c r="B25" s="313"/>
      <c r="C25" s="313"/>
      <c r="D25" s="313"/>
      <c r="E25" s="313"/>
      <c r="F25" s="198">
        <v>1460</v>
      </c>
      <c r="G25" s="197">
        <v>852</v>
      </c>
      <c r="I25" s="197">
        <v>608</v>
      </c>
    </row>
    <row r="26" spans="1:9" ht="28.5" customHeight="1">
      <c r="A26" s="313" t="s">
        <v>216</v>
      </c>
      <c r="B26" s="313"/>
      <c r="C26" s="313"/>
      <c r="D26" s="313"/>
      <c r="E26" s="313"/>
      <c r="F26" s="198">
        <v>405</v>
      </c>
      <c r="G26" s="197">
        <v>228</v>
      </c>
      <c r="I26" s="197">
        <v>177</v>
      </c>
    </row>
    <row r="27" spans="1:9" ht="39.75" customHeight="1">
      <c r="A27" s="313" t="s">
        <v>215</v>
      </c>
      <c r="B27" s="313"/>
      <c r="C27" s="313"/>
      <c r="D27" s="313"/>
      <c r="E27" s="313"/>
      <c r="F27" s="198">
        <v>360</v>
      </c>
      <c r="G27" s="197">
        <v>176</v>
      </c>
      <c r="I27" s="197">
        <v>184</v>
      </c>
    </row>
    <row r="28" spans="1:9" ht="28.5" customHeight="1">
      <c r="A28" s="313" t="s">
        <v>214</v>
      </c>
      <c r="B28" s="313"/>
      <c r="C28" s="313"/>
      <c r="D28" s="313"/>
      <c r="E28" s="313"/>
      <c r="F28" s="198">
        <v>3487</v>
      </c>
      <c r="G28" s="197">
        <v>2236</v>
      </c>
      <c r="I28" s="197">
        <v>1251</v>
      </c>
    </row>
    <row r="29" spans="1:9" ht="28.5" customHeight="1">
      <c r="A29" s="313" t="s">
        <v>213</v>
      </c>
      <c r="B29" s="313"/>
      <c r="C29" s="313"/>
      <c r="D29" s="313"/>
      <c r="E29" s="313"/>
      <c r="F29" s="198">
        <v>1678</v>
      </c>
      <c r="G29" s="197">
        <v>582</v>
      </c>
      <c r="I29" s="197">
        <v>1096</v>
      </c>
    </row>
    <row r="30" spans="1:9" ht="17.25" customHeight="1">
      <c r="A30" s="255"/>
      <c r="B30" s="255"/>
      <c r="C30" s="255"/>
      <c r="D30" s="255"/>
      <c r="E30" s="17"/>
      <c r="F30" s="15"/>
      <c r="G30" s="15"/>
      <c r="H30" s="15"/>
      <c r="I30" s="17"/>
    </row>
    <row r="31" spans="1:9" ht="11.25" customHeight="1">
      <c r="A31" s="46"/>
      <c r="B31" s="46"/>
      <c r="C31" s="46"/>
      <c r="D31" s="46"/>
      <c r="E31" s="46"/>
      <c r="F31" s="57"/>
      <c r="G31" s="57"/>
      <c r="H31" s="57"/>
      <c r="I31" s="8"/>
    </row>
    <row r="32" spans="1:9" ht="11.25" customHeight="1">
      <c r="A32" s="19" t="s">
        <v>14</v>
      </c>
      <c r="B32" s="16"/>
      <c r="C32" s="336" t="s">
        <v>238</v>
      </c>
      <c r="D32" s="311"/>
      <c r="E32" s="311"/>
      <c r="F32" s="311"/>
      <c r="G32" s="311"/>
      <c r="H32" s="311"/>
      <c r="I32" s="311"/>
    </row>
    <row r="33" spans="1:9" ht="11.25" customHeight="1">
      <c r="A33" s="16"/>
      <c r="B33" s="16"/>
      <c r="C33" s="311"/>
      <c r="D33" s="311"/>
      <c r="E33" s="311"/>
      <c r="F33" s="311"/>
      <c r="G33" s="311"/>
      <c r="H33" s="311"/>
      <c r="I33" s="311"/>
    </row>
    <row r="34" spans="1:9" ht="11.25" customHeight="1">
      <c r="A34" s="16"/>
      <c r="B34" s="16"/>
      <c r="C34" s="311" t="s">
        <v>237</v>
      </c>
      <c r="D34" s="311"/>
      <c r="E34" s="311"/>
      <c r="F34" s="311"/>
      <c r="G34" s="311"/>
      <c r="H34" s="311"/>
      <c r="I34" s="311"/>
    </row>
    <row r="35" spans="1:9" ht="11.25" customHeight="1">
      <c r="A35" s="19" t="s">
        <v>17</v>
      </c>
      <c r="B35" s="16"/>
      <c r="C35" s="134"/>
      <c r="D35" s="16" t="s">
        <v>535</v>
      </c>
      <c r="E35" s="16"/>
      <c r="F35" s="134"/>
      <c r="G35" s="134"/>
      <c r="H35" s="134"/>
      <c r="I35" s="134"/>
    </row>
    <row r="36" spans="1:9" ht="11.25" customHeight="1">
      <c r="A36" s="16"/>
      <c r="B36" s="16"/>
      <c r="C36" s="134"/>
      <c r="D36" s="16" t="s">
        <v>536</v>
      </c>
      <c r="E36" s="16"/>
      <c r="F36" s="134"/>
      <c r="G36" s="134"/>
      <c r="H36" s="134"/>
      <c r="I36" s="134"/>
    </row>
    <row r="37" spans="1:9" ht="11.25" customHeight="1">
      <c r="A37" s="16"/>
      <c r="B37" s="16"/>
      <c r="C37" s="134"/>
      <c r="D37" s="16" t="s">
        <v>537</v>
      </c>
      <c r="E37" s="16"/>
      <c r="F37" s="134"/>
      <c r="G37" s="134"/>
      <c r="H37" s="134"/>
      <c r="I37" s="134"/>
    </row>
    <row r="38" spans="1:9" ht="11.25" customHeight="1">
      <c r="A38" s="16"/>
      <c r="B38" s="16"/>
      <c r="C38" s="134"/>
      <c r="D38" s="16" t="s">
        <v>538</v>
      </c>
      <c r="E38" s="16"/>
      <c r="F38" s="134"/>
      <c r="G38" s="134"/>
      <c r="H38" s="134"/>
      <c r="I38" s="134"/>
    </row>
    <row r="39" spans="1:9" ht="11.25" customHeight="1">
      <c r="A39" s="16"/>
      <c r="B39" s="16"/>
      <c r="C39" s="134"/>
      <c r="D39" s="16" t="s">
        <v>467</v>
      </c>
      <c r="E39" s="16"/>
      <c r="F39" s="134"/>
      <c r="G39" s="134"/>
      <c r="H39" s="134"/>
      <c r="I39" s="134"/>
    </row>
    <row r="40" ht="11.25" hidden="1">
      <c r="A40" s="16" t="s">
        <v>1</v>
      </c>
    </row>
  </sheetData>
  <sheetProtection/>
  <mergeCells count="28">
    <mergeCell ref="C34:I34"/>
    <mergeCell ref="A26:E26"/>
    <mergeCell ref="A27:E27"/>
    <mergeCell ref="A28:E28"/>
    <mergeCell ref="A29:E29"/>
    <mergeCell ref="A30:D30"/>
    <mergeCell ref="C32:I33"/>
    <mergeCell ref="A20:E20"/>
    <mergeCell ref="A21:E21"/>
    <mergeCell ref="A22:E22"/>
    <mergeCell ref="A23:E23"/>
    <mergeCell ref="A24:E24"/>
    <mergeCell ref="A25:E25"/>
    <mergeCell ref="A2:G2"/>
    <mergeCell ref="A3:G3"/>
    <mergeCell ref="A4:G4"/>
    <mergeCell ref="A7:E7"/>
    <mergeCell ref="A9:E9"/>
    <mergeCell ref="A10:E10"/>
    <mergeCell ref="A17:E17"/>
    <mergeCell ref="A18:E18"/>
    <mergeCell ref="A19:E19"/>
    <mergeCell ref="A11:E11"/>
    <mergeCell ref="A12:E12"/>
    <mergeCell ref="A13:E13"/>
    <mergeCell ref="A14:E14"/>
    <mergeCell ref="A15:E15"/>
    <mergeCell ref="A16:E16"/>
  </mergeCells>
  <hyperlinks>
    <hyperlink ref="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22.xml><?xml version="1.0" encoding="utf-8"?>
<worksheet xmlns="http://schemas.openxmlformats.org/spreadsheetml/2006/main" xmlns:r="http://schemas.openxmlformats.org/officeDocument/2006/relationships">
  <dimension ref="A2:K31"/>
  <sheetViews>
    <sheetView showGridLines="0" showRowColHeaders="0" zoomScalePageLayoutView="0" workbookViewId="0" topLeftCell="A1">
      <pane xSplit="5" ySplit="8" topLeftCell="F9"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66015625" style="0" customWidth="1"/>
    <col min="5" max="5" width="36.66015625" style="0" customWidth="1"/>
    <col min="6" max="6" width="13" style="8" customWidth="1"/>
    <col min="7" max="7" width="15.5" style="0" customWidth="1"/>
    <col min="8" max="8" width="14.83203125" style="0" customWidth="1"/>
    <col min="9" max="9" width="14.5" style="0" customWidth="1"/>
    <col min="10" max="10" width="11.5" style="0" customWidth="1"/>
    <col min="11" max="16384" width="0" style="0" hidden="1" customWidth="1"/>
  </cols>
  <sheetData>
    <row r="1" ht="15.75" customHeight="1"/>
    <row r="2" spans="1:11" ht="12.75">
      <c r="A2" s="268" t="s">
        <v>246</v>
      </c>
      <c r="B2" s="268"/>
      <c r="C2" s="268"/>
      <c r="D2" s="268"/>
      <c r="E2" s="268"/>
      <c r="F2" s="268"/>
      <c r="G2" s="268"/>
      <c r="H2" s="268"/>
      <c r="I2" s="72"/>
      <c r="J2" s="249" t="s">
        <v>245</v>
      </c>
      <c r="K2" t="s">
        <v>1</v>
      </c>
    </row>
    <row r="3" spans="1:10" ht="12.75" customHeight="1">
      <c r="A3" s="268" t="s">
        <v>244</v>
      </c>
      <c r="B3" s="268"/>
      <c r="C3" s="268"/>
      <c r="D3" s="268"/>
      <c r="E3" s="268"/>
      <c r="F3" s="268"/>
      <c r="G3" s="268"/>
      <c r="H3" s="268"/>
      <c r="I3" s="72"/>
      <c r="J3" s="3" t="s">
        <v>27</v>
      </c>
    </row>
    <row r="4" spans="1:9" ht="12.75">
      <c r="A4" s="268">
        <v>2015</v>
      </c>
      <c r="B4" s="276"/>
      <c r="C4" s="276"/>
      <c r="D4" s="276"/>
      <c r="E4" s="276"/>
      <c r="F4" s="276"/>
      <c r="G4" s="276"/>
      <c r="H4" s="276"/>
      <c r="I4" s="276"/>
    </row>
    <row r="5" spans="1:10" ht="11.25">
      <c r="A5" s="5"/>
      <c r="B5" s="5"/>
      <c r="C5" s="5"/>
      <c r="D5" s="5"/>
      <c r="E5" s="5"/>
      <c r="F5" s="6"/>
      <c r="G5" s="6"/>
      <c r="H5" s="6"/>
      <c r="I5" s="5"/>
      <c r="J5" s="7"/>
    </row>
    <row r="6" ht="1.5" customHeight="1"/>
    <row r="7" spans="1:10" ht="11.25" customHeight="1">
      <c r="A7" s="277" t="s">
        <v>243</v>
      </c>
      <c r="B7" s="347"/>
      <c r="C7" s="347"/>
      <c r="D7" s="347"/>
      <c r="E7" s="347"/>
      <c r="F7" s="25" t="s">
        <v>4</v>
      </c>
      <c r="G7" s="12" t="s">
        <v>6</v>
      </c>
      <c r="H7" s="12" t="s">
        <v>21</v>
      </c>
      <c r="I7" s="12" t="s">
        <v>20</v>
      </c>
      <c r="J7" s="10" t="s">
        <v>470</v>
      </c>
    </row>
    <row r="8" spans="1:10" ht="1.5" customHeight="1">
      <c r="A8" s="7"/>
      <c r="B8" s="7"/>
      <c r="C8" s="7"/>
      <c r="D8" s="7"/>
      <c r="E8" s="7"/>
      <c r="F8" s="15"/>
      <c r="G8" s="15"/>
      <c r="H8" s="15"/>
      <c r="I8" s="7"/>
      <c r="J8" s="7"/>
    </row>
    <row r="9" spans="1:10" ht="23.25" customHeight="1">
      <c r="A9" s="346" t="s">
        <v>4</v>
      </c>
      <c r="B9" s="346"/>
      <c r="C9" s="346"/>
      <c r="D9" s="346"/>
      <c r="E9" s="346"/>
      <c r="F9" s="97">
        <f>SUM(G9:J9)+SUM('5.19b'!F9:H9)</f>
        <v>1239</v>
      </c>
      <c r="G9" s="97">
        <f>SUM(G10:G28)</f>
        <v>573</v>
      </c>
      <c r="H9" s="97">
        <f>SUM(H10:H28)</f>
        <v>263</v>
      </c>
      <c r="I9" s="97">
        <f>+SUM(I10:I28)</f>
        <v>4</v>
      </c>
      <c r="J9" s="97">
        <v>1</v>
      </c>
    </row>
    <row r="10" spans="1:10" ht="34.5" customHeight="1">
      <c r="A10" s="313" t="s">
        <v>232</v>
      </c>
      <c r="B10" s="313"/>
      <c r="C10" s="313"/>
      <c r="D10" s="313"/>
      <c r="E10" s="313"/>
      <c r="F10" s="97">
        <f>SUM(G10:J10)+SUM('5.19b'!F10:H10)</f>
        <v>70</v>
      </c>
      <c r="G10" s="160">
        <v>24</v>
      </c>
      <c r="H10" s="160">
        <v>27</v>
      </c>
      <c r="I10" s="160">
        <v>0</v>
      </c>
      <c r="J10" s="160">
        <v>0</v>
      </c>
    </row>
    <row r="11" spans="1:10" ht="17.25" customHeight="1">
      <c r="A11" s="313" t="s">
        <v>231</v>
      </c>
      <c r="B11" s="313"/>
      <c r="C11" s="313"/>
      <c r="D11" s="313"/>
      <c r="E11" s="313"/>
      <c r="F11" s="97">
        <f>SUM(G11:J11)+SUM('5.19b'!F11:H11)</f>
        <v>156</v>
      </c>
      <c r="G11" s="160">
        <v>91</v>
      </c>
      <c r="H11" s="160">
        <v>26</v>
      </c>
      <c r="I11" s="160">
        <v>1</v>
      </c>
      <c r="J11" s="160">
        <v>0</v>
      </c>
    </row>
    <row r="12" spans="1:10" ht="39.75" customHeight="1">
      <c r="A12" s="313" t="s">
        <v>242</v>
      </c>
      <c r="B12" s="313"/>
      <c r="C12" s="313"/>
      <c r="D12" s="313"/>
      <c r="E12" s="313"/>
      <c r="F12" s="97">
        <f>SUM(G12:J12)+SUM('5.19b'!F12:H12)</f>
        <v>10</v>
      </c>
      <c r="G12" s="160">
        <v>4</v>
      </c>
      <c r="H12" s="160">
        <v>2</v>
      </c>
      <c r="I12" s="160">
        <v>0</v>
      </c>
      <c r="J12" s="160">
        <v>0</v>
      </c>
    </row>
    <row r="13" spans="1:10" ht="28.5" customHeight="1">
      <c r="A13" s="313" t="s">
        <v>229</v>
      </c>
      <c r="B13" s="313"/>
      <c r="C13" s="313"/>
      <c r="D13" s="313"/>
      <c r="E13" s="313"/>
      <c r="F13" s="97">
        <f>SUM(G13:J13)+SUM('5.19b'!F13:H13)</f>
        <v>191</v>
      </c>
      <c r="G13" s="160">
        <v>112</v>
      </c>
      <c r="H13" s="160">
        <v>13</v>
      </c>
      <c r="I13" s="160">
        <v>0</v>
      </c>
      <c r="J13" s="160">
        <v>1</v>
      </c>
    </row>
    <row r="14" spans="1:10" ht="17.25" customHeight="1">
      <c r="A14" s="313" t="s">
        <v>228</v>
      </c>
      <c r="B14" s="313"/>
      <c r="C14" s="313"/>
      <c r="D14" s="313"/>
      <c r="E14" s="313"/>
      <c r="F14" s="97">
        <f>SUM(G14:J14)+SUM('5.19b'!F14:H14)</f>
        <v>2</v>
      </c>
      <c r="G14" s="160">
        <v>1</v>
      </c>
      <c r="H14" s="160">
        <v>0</v>
      </c>
      <c r="I14" s="160">
        <v>0</v>
      </c>
      <c r="J14" s="160">
        <v>0</v>
      </c>
    </row>
    <row r="15" spans="1:10" ht="17.25" customHeight="1">
      <c r="A15" s="313" t="s">
        <v>227</v>
      </c>
      <c r="B15" s="313"/>
      <c r="C15" s="313"/>
      <c r="D15" s="313"/>
      <c r="E15" s="313"/>
      <c r="F15" s="97">
        <f>SUM(G15:J15)+SUM('5.19b'!F15:H15)</f>
        <v>32</v>
      </c>
      <c r="G15" s="160">
        <v>14</v>
      </c>
      <c r="H15" s="160">
        <v>11</v>
      </c>
      <c r="I15" s="160">
        <v>0</v>
      </c>
      <c r="J15" s="160">
        <v>0</v>
      </c>
    </row>
    <row r="16" spans="1:10" ht="17.25" customHeight="1">
      <c r="A16" s="313" t="s">
        <v>226</v>
      </c>
      <c r="B16" s="313"/>
      <c r="C16" s="313"/>
      <c r="D16" s="313"/>
      <c r="E16" s="313"/>
      <c r="F16" s="97">
        <f>SUM(G16:J16)+SUM('5.19b'!F16:H16)</f>
        <v>0</v>
      </c>
      <c r="G16" s="160">
        <v>0</v>
      </c>
      <c r="H16" s="160">
        <v>0</v>
      </c>
      <c r="I16" s="160">
        <v>0</v>
      </c>
      <c r="J16" s="160">
        <v>0</v>
      </c>
    </row>
    <row r="17" spans="1:10" ht="28.5" customHeight="1">
      <c r="A17" s="313" t="s">
        <v>225</v>
      </c>
      <c r="B17" s="313"/>
      <c r="C17" s="313"/>
      <c r="D17" s="313"/>
      <c r="E17" s="313"/>
      <c r="F17" s="97">
        <f>SUM(G17:J17)+SUM('5.19b'!F17:H17)</f>
        <v>1</v>
      </c>
      <c r="G17" s="160">
        <v>1</v>
      </c>
      <c r="H17" s="160">
        <v>0</v>
      </c>
      <c r="I17" s="160">
        <v>0</v>
      </c>
      <c r="J17" s="160">
        <v>0</v>
      </c>
    </row>
    <row r="18" spans="1:10" ht="17.25" customHeight="1">
      <c r="A18" s="313" t="s">
        <v>224</v>
      </c>
      <c r="B18" s="313"/>
      <c r="C18" s="313"/>
      <c r="D18" s="313"/>
      <c r="E18" s="313"/>
      <c r="F18" s="97">
        <f>SUM(G18:J18)+SUM('5.19b'!F18:H18)</f>
        <v>233</v>
      </c>
      <c r="G18" s="160">
        <v>109</v>
      </c>
      <c r="H18" s="160">
        <v>55</v>
      </c>
      <c r="I18" s="160">
        <v>1</v>
      </c>
      <c r="J18" s="160">
        <v>0</v>
      </c>
    </row>
    <row r="19" spans="1:10" ht="17.25" customHeight="1">
      <c r="A19" s="313" t="s">
        <v>223</v>
      </c>
      <c r="B19" s="313"/>
      <c r="C19" s="313"/>
      <c r="D19" s="313"/>
      <c r="E19" s="313"/>
      <c r="F19" s="97">
        <f>SUM(G19:J19)+SUM('5.19b'!F19:H19)</f>
        <v>183</v>
      </c>
      <c r="G19" s="160">
        <v>66</v>
      </c>
      <c r="H19" s="160">
        <v>67</v>
      </c>
      <c r="I19" s="160">
        <v>2</v>
      </c>
      <c r="J19" s="160">
        <v>0</v>
      </c>
    </row>
    <row r="20" spans="1:10" ht="17.25" customHeight="1">
      <c r="A20" s="313" t="s">
        <v>222</v>
      </c>
      <c r="B20" s="313"/>
      <c r="C20" s="313"/>
      <c r="D20" s="313"/>
      <c r="E20" s="313"/>
      <c r="F20" s="97">
        <f>SUM(G20:J20)+SUM('5.19b'!F20:H20)</f>
        <v>126</v>
      </c>
      <c r="G20" s="160">
        <v>52</v>
      </c>
      <c r="H20" s="160">
        <v>22</v>
      </c>
      <c r="I20" s="160">
        <v>0</v>
      </c>
      <c r="J20" s="160">
        <v>0</v>
      </c>
    </row>
    <row r="21" spans="1:10" ht="28.5" customHeight="1">
      <c r="A21" s="313" t="s">
        <v>221</v>
      </c>
      <c r="B21" s="313"/>
      <c r="C21" s="313"/>
      <c r="D21" s="313"/>
      <c r="E21" s="313"/>
      <c r="F21" s="97">
        <f>SUM(G21:J21)+SUM('5.19b'!F21:H21)</f>
        <v>4</v>
      </c>
      <c r="G21" s="160">
        <v>2</v>
      </c>
      <c r="H21" s="160">
        <v>0</v>
      </c>
      <c r="I21" s="160">
        <v>0</v>
      </c>
      <c r="J21" s="160">
        <v>0</v>
      </c>
    </row>
    <row r="22" spans="1:10" ht="28.5" customHeight="1">
      <c r="A22" s="313" t="s">
        <v>220</v>
      </c>
      <c r="B22" s="313"/>
      <c r="C22" s="313"/>
      <c r="D22" s="313"/>
      <c r="E22" s="313"/>
      <c r="F22" s="97">
        <f>SUM(G22:J22)+SUM('5.19b'!F22:H22)</f>
        <v>15</v>
      </c>
      <c r="G22" s="160">
        <v>10</v>
      </c>
      <c r="H22" s="160">
        <v>1</v>
      </c>
      <c r="I22" s="160">
        <v>0</v>
      </c>
      <c r="J22" s="160">
        <v>0</v>
      </c>
    </row>
    <row r="23" spans="1:10" ht="17.25" customHeight="1">
      <c r="A23" s="257" t="s">
        <v>219</v>
      </c>
      <c r="B23" s="257"/>
      <c r="C23" s="257"/>
      <c r="D23" s="257"/>
      <c r="E23" s="257"/>
      <c r="F23" s="97">
        <f>SUM(G23:J23)+SUM('5.19b'!F23:H23)</f>
        <v>55</v>
      </c>
      <c r="G23" s="160">
        <v>31</v>
      </c>
      <c r="H23" s="160">
        <v>14</v>
      </c>
      <c r="I23" s="160">
        <v>0</v>
      </c>
      <c r="J23" s="160">
        <v>0</v>
      </c>
    </row>
    <row r="24" spans="1:10" ht="17.25" customHeight="1">
      <c r="A24" s="257" t="s">
        <v>218</v>
      </c>
      <c r="B24" s="257"/>
      <c r="C24" s="257"/>
      <c r="D24" s="257"/>
      <c r="E24" s="257"/>
      <c r="F24" s="97">
        <f>SUM(G24:J24)+SUM('5.19b'!F24:H24)</f>
        <v>1</v>
      </c>
      <c r="G24" s="160">
        <v>1</v>
      </c>
      <c r="H24" s="160">
        <v>0</v>
      </c>
      <c r="I24" s="160">
        <v>0</v>
      </c>
      <c r="J24" s="160">
        <v>0</v>
      </c>
    </row>
    <row r="25" spans="1:10" ht="28.5" customHeight="1">
      <c r="A25" s="313" t="s">
        <v>217</v>
      </c>
      <c r="B25" s="313"/>
      <c r="C25" s="313"/>
      <c r="D25" s="313"/>
      <c r="E25" s="313"/>
      <c r="F25" s="97">
        <f>SUM(G25:J25)+SUM('5.19b'!F25:H25)</f>
        <v>53</v>
      </c>
      <c r="G25" s="160">
        <v>23</v>
      </c>
      <c r="H25" s="160">
        <v>4</v>
      </c>
      <c r="I25" s="160">
        <v>0</v>
      </c>
      <c r="J25" s="160">
        <v>0</v>
      </c>
    </row>
    <row r="26" spans="1:10" ht="28.5" customHeight="1">
      <c r="A26" s="313" t="s">
        <v>216</v>
      </c>
      <c r="B26" s="313"/>
      <c r="C26" s="313"/>
      <c r="D26" s="313"/>
      <c r="E26" s="313"/>
      <c r="F26" s="97">
        <f>SUM(G26:J26)+SUM('5.19b'!F26:H26)</f>
        <v>19</v>
      </c>
      <c r="G26" s="160">
        <v>7</v>
      </c>
      <c r="H26" s="160">
        <v>1</v>
      </c>
      <c r="I26" s="160">
        <v>0</v>
      </c>
      <c r="J26" s="160">
        <v>0</v>
      </c>
    </row>
    <row r="27" spans="1:10" ht="39.75" customHeight="1">
      <c r="A27" s="313" t="s">
        <v>215</v>
      </c>
      <c r="B27" s="313"/>
      <c r="C27" s="313"/>
      <c r="D27" s="313"/>
      <c r="E27" s="313"/>
      <c r="F27" s="97">
        <f>SUM(G27:J27)+SUM('5.19b'!F27:H27)</f>
        <v>33</v>
      </c>
      <c r="G27" s="160">
        <v>1</v>
      </c>
      <c r="H27" s="160">
        <v>20</v>
      </c>
      <c r="I27" s="160">
        <v>0</v>
      </c>
      <c r="J27" s="160">
        <v>0</v>
      </c>
    </row>
    <row r="28" spans="1:10" ht="28.5" customHeight="1">
      <c r="A28" s="313" t="s">
        <v>241</v>
      </c>
      <c r="B28" s="313"/>
      <c r="C28" s="313"/>
      <c r="D28" s="313"/>
      <c r="E28" s="313"/>
      <c r="F28" s="97">
        <f>SUM(G28:J28)+SUM('5.19b'!F28:H28)</f>
        <v>55</v>
      </c>
      <c r="G28" s="160">
        <v>24</v>
      </c>
      <c r="H28" s="172">
        <v>0</v>
      </c>
      <c r="I28" s="160">
        <v>0</v>
      </c>
      <c r="J28" s="160">
        <v>0</v>
      </c>
    </row>
    <row r="29" spans="1:10" ht="17.25" customHeight="1">
      <c r="A29" s="255"/>
      <c r="B29" s="255"/>
      <c r="C29" s="255"/>
      <c r="D29" s="255"/>
      <c r="E29" s="17"/>
      <c r="F29" s="15"/>
      <c r="G29" s="15"/>
      <c r="H29" s="15"/>
      <c r="I29" s="17"/>
      <c r="J29" s="17"/>
    </row>
    <row r="30" spans="2:10" ht="11.25" customHeight="1">
      <c r="B30" s="16"/>
      <c r="C30" s="16"/>
      <c r="D30" s="16"/>
      <c r="E30" s="16"/>
      <c r="G30" s="16"/>
      <c r="H30" s="16"/>
      <c r="I30" s="16"/>
      <c r="J30" s="8"/>
    </row>
    <row r="31" ht="11.25" hidden="1">
      <c r="A31" s="16" t="s">
        <v>1</v>
      </c>
    </row>
  </sheetData>
  <sheetProtection/>
  <mergeCells count="25">
    <mergeCell ref="A2:H2"/>
    <mergeCell ref="A3:H3"/>
    <mergeCell ref="A26:E26"/>
    <mergeCell ref="A27:E27"/>
    <mergeCell ref="A28:E28"/>
    <mergeCell ref="A20:E20"/>
    <mergeCell ref="A21:E21"/>
    <mergeCell ref="A22:E22"/>
    <mergeCell ref="A23:E23"/>
    <mergeCell ref="A24:E24"/>
    <mergeCell ref="A29:D29"/>
    <mergeCell ref="A4:I4"/>
    <mergeCell ref="A10:E10"/>
    <mergeCell ref="A11:E11"/>
    <mergeCell ref="A12:E12"/>
    <mergeCell ref="A14:E14"/>
    <mergeCell ref="A15:E15"/>
    <mergeCell ref="A16:E16"/>
    <mergeCell ref="A17:E17"/>
    <mergeCell ref="A18:E18"/>
    <mergeCell ref="A19:E19"/>
    <mergeCell ref="A25:E25"/>
    <mergeCell ref="A13:E13"/>
    <mergeCell ref="A7:E7"/>
    <mergeCell ref="A9:E9"/>
  </mergeCells>
  <hyperlinks>
    <hyperlink ref="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23.xml><?xml version="1.0" encoding="utf-8"?>
<worksheet xmlns="http://schemas.openxmlformats.org/spreadsheetml/2006/main" xmlns:r="http://schemas.openxmlformats.org/officeDocument/2006/relationships">
  <dimension ref="A2:J40"/>
  <sheetViews>
    <sheetView showGridLines="0" showRowColHeaders="0" zoomScalePageLayoutView="0" workbookViewId="0" topLeftCell="A1">
      <pane xSplit="5" ySplit="8" topLeftCell="F9"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66015625" style="0" customWidth="1"/>
    <col min="5" max="5" width="39.33203125" style="0" customWidth="1"/>
    <col min="6" max="6" width="41.33203125" style="0" customWidth="1"/>
    <col min="7" max="7" width="3.83203125" style="0" customWidth="1"/>
    <col min="8" max="8" width="18.83203125" style="0" customWidth="1"/>
    <col min="9" max="9" width="2.66015625" style="0" customWidth="1"/>
    <col min="10" max="16384" width="0" style="0" hidden="1" customWidth="1"/>
  </cols>
  <sheetData>
    <row r="1" ht="15.75" customHeight="1"/>
    <row r="2" spans="1:10" ht="12.75">
      <c r="A2" s="268" t="s">
        <v>246</v>
      </c>
      <c r="B2" s="276"/>
      <c r="C2" s="276"/>
      <c r="D2" s="276"/>
      <c r="E2" s="276"/>
      <c r="F2" s="276"/>
      <c r="G2" s="276"/>
      <c r="H2" s="254" t="s">
        <v>245</v>
      </c>
      <c r="I2" s="254"/>
      <c r="J2" t="s">
        <v>1</v>
      </c>
    </row>
    <row r="3" spans="1:9" ht="12.75" customHeight="1">
      <c r="A3" s="268" t="s">
        <v>244</v>
      </c>
      <c r="B3" s="276"/>
      <c r="C3" s="276"/>
      <c r="D3" s="276"/>
      <c r="E3" s="276"/>
      <c r="F3" s="276"/>
      <c r="G3" s="276"/>
      <c r="H3" s="45"/>
      <c r="I3" s="3" t="s">
        <v>33</v>
      </c>
    </row>
    <row r="4" spans="1:8" ht="12.75">
      <c r="A4" s="268">
        <v>2015</v>
      </c>
      <c r="B4" s="276"/>
      <c r="C4" s="276"/>
      <c r="D4" s="276"/>
      <c r="E4" s="276"/>
      <c r="F4" s="276"/>
      <c r="G4" s="276"/>
      <c r="H4" s="45"/>
    </row>
    <row r="5" spans="1:9" ht="11.25">
      <c r="A5" s="5"/>
      <c r="B5" s="5"/>
      <c r="C5" s="5"/>
      <c r="D5" s="5"/>
      <c r="E5" s="5"/>
      <c r="F5" s="6"/>
      <c r="G5" s="6"/>
      <c r="H5" s="6"/>
      <c r="I5" s="7"/>
    </row>
    <row r="6" ht="1.5" customHeight="1"/>
    <row r="7" spans="1:9" ht="11.25" customHeight="1">
      <c r="A7" s="277" t="s">
        <v>243</v>
      </c>
      <c r="B7" s="347"/>
      <c r="C7" s="347"/>
      <c r="D7" s="347"/>
      <c r="E7" s="347"/>
      <c r="F7" s="10" t="s">
        <v>32</v>
      </c>
      <c r="G7" s="12"/>
      <c r="H7" s="10" t="s">
        <v>544</v>
      </c>
      <c r="I7" s="173" t="s">
        <v>15</v>
      </c>
    </row>
    <row r="8" spans="1:9" ht="1.5" customHeight="1">
      <c r="A8" s="7"/>
      <c r="B8" s="7"/>
      <c r="C8" s="7"/>
      <c r="D8" s="7"/>
      <c r="E8" s="7"/>
      <c r="F8" s="15"/>
      <c r="G8" s="15"/>
      <c r="H8" s="15"/>
      <c r="I8" s="7"/>
    </row>
    <row r="9" spans="1:9" ht="23.25" customHeight="1">
      <c r="A9" s="346" t="s">
        <v>4</v>
      </c>
      <c r="B9" s="346"/>
      <c r="C9" s="346"/>
      <c r="D9" s="346"/>
      <c r="E9" s="346"/>
      <c r="F9" s="94">
        <v>0</v>
      </c>
      <c r="G9" s="16"/>
      <c r="H9" s="94">
        <f>SUM(H10:H28)</f>
        <v>398</v>
      </c>
      <c r="I9" s="16"/>
    </row>
    <row r="10" spans="1:10" ht="34.5" customHeight="1">
      <c r="A10" s="313" t="s">
        <v>232</v>
      </c>
      <c r="B10" s="313"/>
      <c r="C10" s="313"/>
      <c r="D10" s="313"/>
      <c r="E10" s="313"/>
      <c r="F10" s="52">
        <v>0</v>
      </c>
      <c r="G10" s="16"/>
      <c r="H10" s="16">
        <v>19</v>
      </c>
      <c r="I10" s="16"/>
      <c r="J10" s="16"/>
    </row>
    <row r="11" spans="1:10" ht="17.25" customHeight="1">
      <c r="A11" s="313" t="s">
        <v>231</v>
      </c>
      <c r="B11" s="313"/>
      <c r="C11" s="313"/>
      <c r="D11" s="313"/>
      <c r="E11" s="313"/>
      <c r="F11" s="52">
        <v>0</v>
      </c>
      <c r="G11" s="16"/>
      <c r="H11" s="16">
        <v>38</v>
      </c>
      <c r="I11" s="16"/>
      <c r="J11" s="16"/>
    </row>
    <row r="12" spans="1:10" ht="39.75" customHeight="1">
      <c r="A12" s="313" t="s">
        <v>242</v>
      </c>
      <c r="B12" s="313"/>
      <c r="C12" s="313"/>
      <c r="D12" s="313"/>
      <c r="E12" s="313"/>
      <c r="F12" s="52">
        <v>0</v>
      </c>
      <c r="G12" s="16"/>
      <c r="H12" s="16">
        <v>4</v>
      </c>
      <c r="I12" s="16"/>
      <c r="J12" s="16"/>
    </row>
    <row r="13" spans="1:10" ht="28.5" customHeight="1">
      <c r="A13" s="313" t="s">
        <v>229</v>
      </c>
      <c r="B13" s="313"/>
      <c r="C13" s="313"/>
      <c r="D13" s="313"/>
      <c r="E13" s="313"/>
      <c r="F13" s="52">
        <v>0</v>
      </c>
      <c r="G13" s="16"/>
      <c r="H13" s="16">
        <v>65</v>
      </c>
      <c r="I13" s="16"/>
      <c r="J13" s="16"/>
    </row>
    <row r="14" spans="1:10" ht="17.25" customHeight="1">
      <c r="A14" s="313" t="s">
        <v>228</v>
      </c>
      <c r="B14" s="313"/>
      <c r="C14" s="313"/>
      <c r="D14" s="313"/>
      <c r="E14" s="313"/>
      <c r="F14" s="52">
        <v>0</v>
      </c>
      <c r="G14" s="16"/>
      <c r="H14" s="16">
        <v>1</v>
      </c>
      <c r="I14" s="16"/>
      <c r="J14" s="16"/>
    </row>
    <row r="15" spans="1:10" ht="17.25" customHeight="1">
      <c r="A15" s="313" t="s">
        <v>227</v>
      </c>
      <c r="B15" s="313"/>
      <c r="C15" s="313"/>
      <c r="D15" s="313"/>
      <c r="E15" s="313"/>
      <c r="F15" s="52">
        <v>0</v>
      </c>
      <c r="G15" s="16"/>
      <c r="H15" s="16">
        <v>7</v>
      </c>
      <c r="I15" s="16"/>
      <c r="J15" s="16"/>
    </row>
    <row r="16" spans="1:10" ht="17.25" customHeight="1">
      <c r="A16" s="313" t="s">
        <v>226</v>
      </c>
      <c r="B16" s="313"/>
      <c r="C16" s="313"/>
      <c r="D16" s="313"/>
      <c r="E16" s="313"/>
      <c r="F16" s="52">
        <v>0</v>
      </c>
      <c r="G16" s="16"/>
      <c r="H16" s="16">
        <v>0</v>
      </c>
      <c r="I16" s="16"/>
      <c r="J16" s="16"/>
    </row>
    <row r="17" spans="1:10" ht="28.5" customHeight="1">
      <c r="A17" s="313" t="s">
        <v>225</v>
      </c>
      <c r="B17" s="313"/>
      <c r="C17" s="313"/>
      <c r="D17" s="313"/>
      <c r="E17" s="313"/>
      <c r="F17" s="52">
        <v>0</v>
      </c>
      <c r="G17" s="16"/>
      <c r="H17" s="16">
        <v>0</v>
      </c>
      <c r="I17" s="16"/>
      <c r="J17" s="16"/>
    </row>
    <row r="18" spans="1:10" ht="17.25" customHeight="1">
      <c r="A18" s="313" t="s">
        <v>224</v>
      </c>
      <c r="B18" s="313"/>
      <c r="C18" s="313"/>
      <c r="D18" s="313"/>
      <c r="E18" s="313"/>
      <c r="F18" s="52">
        <v>0</v>
      </c>
      <c r="G18" s="16"/>
      <c r="H18" s="16">
        <v>68</v>
      </c>
      <c r="I18" s="16"/>
      <c r="J18" s="16"/>
    </row>
    <row r="19" spans="1:10" ht="17.25" customHeight="1">
      <c r="A19" s="313" t="s">
        <v>223</v>
      </c>
      <c r="B19" s="313"/>
      <c r="C19" s="313"/>
      <c r="D19" s="313"/>
      <c r="E19" s="313"/>
      <c r="F19" s="52">
        <v>0</v>
      </c>
      <c r="G19" s="16"/>
      <c r="H19" s="16">
        <v>48</v>
      </c>
      <c r="I19" s="16"/>
      <c r="J19" s="16"/>
    </row>
    <row r="20" spans="1:10" ht="17.25" customHeight="1">
      <c r="A20" s="313" t="s">
        <v>222</v>
      </c>
      <c r="B20" s="313"/>
      <c r="C20" s="313"/>
      <c r="D20" s="313"/>
      <c r="E20" s="313"/>
      <c r="F20" s="52">
        <v>0</v>
      </c>
      <c r="G20" s="16"/>
      <c r="H20" s="16">
        <v>52</v>
      </c>
      <c r="I20" s="16"/>
      <c r="J20" s="16"/>
    </row>
    <row r="21" spans="1:10" ht="28.5" customHeight="1">
      <c r="A21" s="313" t="s">
        <v>221</v>
      </c>
      <c r="B21" s="313"/>
      <c r="C21" s="313"/>
      <c r="D21" s="313"/>
      <c r="E21" s="313"/>
      <c r="F21" s="52">
        <v>0</v>
      </c>
      <c r="G21" s="16"/>
      <c r="H21" s="16">
        <v>2</v>
      </c>
      <c r="I21" s="16"/>
      <c r="J21" s="16"/>
    </row>
    <row r="22" spans="1:10" ht="28.5" customHeight="1">
      <c r="A22" s="313" t="s">
        <v>220</v>
      </c>
      <c r="B22" s="313"/>
      <c r="C22" s="313"/>
      <c r="D22" s="313"/>
      <c r="E22" s="313"/>
      <c r="F22" s="52">
        <v>0</v>
      </c>
      <c r="G22" s="16"/>
      <c r="H22" s="16">
        <v>4</v>
      </c>
      <c r="I22" s="16"/>
      <c r="J22" s="16"/>
    </row>
    <row r="23" spans="1:10" ht="17.25" customHeight="1">
      <c r="A23" s="257" t="s">
        <v>219</v>
      </c>
      <c r="B23" s="257"/>
      <c r="C23" s="257"/>
      <c r="D23" s="257"/>
      <c r="E23" s="257"/>
      <c r="F23" s="52">
        <v>0</v>
      </c>
      <c r="G23" s="16"/>
      <c r="H23" s="16">
        <v>10</v>
      </c>
      <c r="I23" s="16"/>
      <c r="J23" s="16"/>
    </row>
    <row r="24" spans="1:10" ht="17.25" customHeight="1">
      <c r="A24" s="257" t="s">
        <v>218</v>
      </c>
      <c r="B24" s="257"/>
      <c r="C24" s="257"/>
      <c r="D24" s="257"/>
      <c r="E24" s="257"/>
      <c r="F24" s="52">
        <v>0</v>
      </c>
      <c r="G24" s="16"/>
      <c r="H24" s="16">
        <v>0</v>
      </c>
      <c r="I24" s="16"/>
      <c r="J24" s="16"/>
    </row>
    <row r="25" spans="1:10" ht="28.5" customHeight="1">
      <c r="A25" s="313" t="s">
        <v>217</v>
      </c>
      <c r="B25" s="313"/>
      <c r="C25" s="313"/>
      <c r="D25" s="313"/>
      <c r="E25" s="313"/>
      <c r="F25" s="52">
        <v>0</v>
      </c>
      <c r="G25" s="16"/>
      <c r="H25" s="16">
        <v>26</v>
      </c>
      <c r="I25" s="16"/>
      <c r="J25" s="16"/>
    </row>
    <row r="26" spans="1:10" ht="28.5" customHeight="1">
      <c r="A26" s="313" t="s">
        <v>216</v>
      </c>
      <c r="B26" s="313"/>
      <c r="C26" s="313"/>
      <c r="D26" s="313"/>
      <c r="E26" s="313"/>
      <c r="F26" s="52">
        <v>0</v>
      </c>
      <c r="G26" s="16"/>
      <c r="H26" s="16">
        <v>11</v>
      </c>
      <c r="I26" s="16"/>
      <c r="J26" s="16"/>
    </row>
    <row r="27" spans="1:10" ht="39.75" customHeight="1">
      <c r="A27" s="313" t="s">
        <v>215</v>
      </c>
      <c r="B27" s="313"/>
      <c r="C27" s="313"/>
      <c r="D27" s="313"/>
      <c r="E27" s="313"/>
      <c r="F27" s="52">
        <v>0</v>
      </c>
      <c r="G27" s="16"/>
      <c r="H27" s="16">
        <v>12</v>
      </c>
      <c r="I27" s="16"/>
      <c r="J27" s="16"/>
    </row>
    <row r="28" spans="1:10" ht="28.5" customHeight="1">
      <c r="A28" s="313" t="s">
        <v>241</v>
      </c>
      <c r="B28" s="313"/>
      <c r="C28" s="313"/>
      <c r="D28" s="313"/>
      <c r="E28" s="313"/>
      <c r="F28" s="52">
        <v>0</v>
      </c>
      <c r="G28" s="16"/>
      <c r="H28" s="16">
        <v>31</v>
      </c>
      <c r="I28" s="16"/>
      <c r="J28" s="16"/>
    </row>
    <row r="29" spans="1:9" ht="17.25" customHeight="1">
      <c r="A29" s="255"/>
      <c r="B29" s="255"/>
      <c r="C29" s="255"/>
      <c r="D29" s="255"/>
      <c r="E29" s="17"/>
      <c r="F29" s="15"/>
      <c r="G29" s="15"/>
      <c r="H29" s="15"/>
      <c r="I29" s="17"/>
    </row>
    <row r="30" spans="1:9" ht="11.25">
      <c r="A30" s="16"/>
      <c r="B30" s="16"/>
      <c r="C30" s="16"/>
      <c r="D30" s="16"/>
      <c r="E30" s="16"/>
      <c r="F30" s="16"/>
      <c r="G30" s="16"/>
      <c r="H30" s="16"/>
      <c r="I30" s="8"/>
    </row>
    <row r="31" spans="1:9" ht="11.25" customHeight="1">
      <c r="A31" s="19" t="s">
        <v>14</v>
      </c>
      <c r="B31" s="16"/>
      <c r="C31" s="336" t="s">
        <v>247</v>
      </c>
      <c r="D31" s="311"/>
      <c r="E31" s="311"/>
      <c r="F31" s="311"/>
      <c r="G31" s="311"/>
      <c r="H31" s="311"/>
      <c r="I31" s="311"/>
    </row>
    <row r="32" spans="1:9" ht="11.25" customHeight="1">
      <c r="A32" s="16"/>
      <c r="B32" s="16"/>
      <c r="C32" s="311"/>
      <c r="D32" s="311"/>
      <c r="E32" s="311"/>
      <c r="F32" s="311"/>
      <c r="G32" s="311"/>
      <c r="H32" s="311"/>
      <c r="I32" s="311"/>
    </row>
    <row r="33" spans="1:9" ht="11.25" customHeight="1">
      <c r="A33" s="16"/>
      <c r="B33" s="16"/>
      <c r="C33" s="311" t="s">
        <v>237</v>
      </c>
      <c r="D33" s="311"/>
      <c r="E33" s="311"/>
      <c r="F33" s="311"/>
      <c r="G33" s="311"/>
      <c r="H33" s="311"/>
      <c r="I33" s="311"/>
    </row>
    <row r="34" spans="1:9" ht="11.25" customHeight="1">
      <c r="A34" s="16" t="s">
        <v>15</v>
      </c>
      <c r="B34" s="271" t="s">
        <v>545</v>
      </c>
      <c r="C34" s="271"/>
      <c r="D34" s="271"/>
      <c r="E34" s="271"/>
      <c r="F34" s="271"/>
      <c r="G34" s="271"/>
      <c r="H34" s="271"/>
      <c r="I34" s="271"/>
    </row>
    <row r="35" spans="1:9" ht="11.25" customHeight="1">
      <c r="A35" s="19" t="s">
        <v>17</v>
      </c>
      <c r="B35" s="44"/>
      <c r="C35" s="44"/>
      <c r="D35" s="16" t="s">
        <v>535</v>
      </c>
      <c r="E35" s="16"/>
      <c r="F35" s="16"/>
      <c r="G35" s="44"/>
      <c r="H35" s="44"/>
      <c r="I35" s="44"/>
    </row>
    <row r="36" spans="1:9" ht="11.25" customHeight="1">
      <c r="A36" s="16"/>
      <c r="B36" s="44"/>
      <c r="C36" s="44"/>
      <c r="D36" s="16" t="s">
        <v>536</v>
      </c>
      <c r="E36" s="16"/>
      <c r="F36" s="16"/>
      <c r="G36" s="44"/>
      <c r="H36" s="44"/>
      <c r="I36" s="44"/>
    </row>
    <row r="37" spans="1:9" ht="11.25" customHeight="1">
      <c r="A37" s="16"/>
      <c r="B37" s="44"/>
      <c r="C37" s="44"/>
      <c r="D37" s="16" t="s">
        <v>537</v>
      </c>
      <c r="E37" s="16"/>
      <c r="F37" s="16"/>
      <c r="G37" s="44"/>
      <c r="H37" s="44"/>
      <c r="I37" s="44"/>
    </row>
    <row r="38" spans="1:9" ht="11.25" customHeight="1">
      <c r="A38" s="16"/>
      <c r="B38" s="44"/>
      <c r="C38" s="44"/>
      <c r="D38" s="16" t="s">
        <v>538</v>
      </c>
      <c r="E38" s="16"/>
      <c r="F38" s="16"/>
      <c r="G38" s="44"/>
      <c r="H38" s="44"/>
      <c r="I38" s="44"/>
    </row>
    <row r="39" spans="1:9" ht="11.25" customHeight="1">
      <c r="A39" s="16"/>
      <c r="B39" s="44"/>
      <c r="C39" s="44"/>
      <c r="D39" s="16" t="s">
        <v>467</v>
      </c>
      <c r="E39" s="16"/>
      <c r="F39" s="16"/>
      <c r="G39" s="44"/>
      <c r="H39" s="44"/>
      <c r="I39" s="44"/>
    </row>
    <row r="40" ht="11.25" hidden="1">
      <c r="A40" t="s">
        <v>1</v>
      </c>
    </row>
  </sheetData>
  <sheetProtection/>
  <mergeCells count="29">
    <mergeCell ref="C33:I33"/>
    <mergeCell ref="A26:E26"/>
    <mergeCell ref="A27:E27"/>
    <mergeCell ref="A2:G2"/>
    <mergeCell ref="A3:G3"/>
    <mergeCell ref="A10:E10"/>
    <mergeCell ref="A11:E11"/>
    <mergeCell ref="A12:E12"/>
    <mergeCell ref="A4:G4"/>
    <mergeCell ref="A7:E7"/>
    <mergeCell ref="A18:E18"/>
    <mergeCell ref="A21:E21"/>
    <mergeCell ref="A20:E20"/>
    <mergeCell ref="C31:I32"/>
    <mergeCell ref="A14:E14"/>
    <mergeCell ref="A15:E15"/>
    <mergeCell ref="A24:E24"/>
    <mergeCell ref="A16:E16"/>
    <mergeCell ref="A19:E19"/>
    <mergeCell ref="H2:I2"/>
    <mergeCell ref="A9:E9"/>
    <mergeCell ref="B34:I34"/>
    <mergeCell ref="A22:E22"/>
    <mergeCell ref="A23:E23"/>
    <mergeCell ref="A29:D29"/>
    <mergeCell ref="A28:E28"/>
    <mergeCell ref="A13:E13"/>
    <mergeCell ref="A25:E25"/>
    <mergeCell ref="A17:E17"/>
  </mergeCells>
  <hyperlinks>
    <hyperlink ref="H2: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24.xml><?xml version="1.0" encoding="utf-8"?>
<worksheet xmlns="http://schemas.openxmlformats.org/spreadsheetml/2006/main" xmlns:r="http://schemas.openxmlformats.org/officeDocument/2006/relationships">
  <dimension ref="A2:I39"/>
  <sheetViews>
    <sheetView showGridLines="0" showRowColHeaders="0" zoomScalePageLayoutView="0" workbookViewId="0" topLeftCell="A1">
      <pane xSplit="5" ySplit="8" topLeftCell="F9"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66015625" style="0" customWidth="1"/>
    <col min="5" max="5" width="39.83203125" style="0" customWidth="1"/>
    <col min="6" max="6" width="19.5" style="8" customWidth="1"/>
    <col min="7" max="7" width="22.5" style="0" customWidth="1"/>
    <col min="8" max="8" width="24.16015625" style="0" customWidth="1"/>
    <col min="9" max="16384" width="0" style="0" hidden="1" customWidth="1"/>
  </cols>
  <sheetData>
    <row r="1" ht="15.75" customHeight="1"/>
    <row r="2" spans="1:9" ht="12.75">
      <c r="A2" s="268" t="s">
        <v>246</v>
      </c>
      <c r="B2" s="276"/>
      <c r="C2" s="276"/>
      <c r="D2" s="276"/>
      <c r="E2" s="276"/>
      <c r="F2" s="276"/>
      <c r="G2" s="276"/>
      <c r="H2" s="249" t="s">
        <v>249</v>
      </c>
      <c r="I2" t="s">
        <v>1</v>
      </c>
    </row>
    <row r="3" spans="1:7" ht="12.75" customHeight="1">
      <c r="A3" s="268" t="s">
        <v>248</v>
      </c>
      <c r="B3" s="276"/>
      <c r="C3" s="276"/>
      <c r="D3" s="276"/>
      <c r="E3" s="276"/>
      <c r="F3" s="276"/>
      <c r="G3" s="276"/>
    </row>
    <row r="4" spans="1:7" ht="12.75">
      <c r="A4" s="268">
        <v>2015</v>
      </c>
      <c r="B4" s="276"/>
      <c r="C4" s="276"/>
      <c r="D4" s="276"/>
      <c r="E4" s="276"/>
      <c r="F4" s="276"/>
      <c r="G4" s="276"/>
    </row>
    <row r="5" spans="1:8" ht="11.25">
      <c r="A5" s="5"/>
      <c r="B5" s="5"/>
      <c r="C5" s="5"/>
      <c r="D5" s="5"/>
      <c r="E5" s="5"/>
      <c r="F5" s="6"/>
      <c r="G5" s="6"/>
      <c r="H5" s="7"/>
    </row>
    <row r="6" ht="1.5" customHeight="1"/>
    <row r="7" spans="1:8" ht="11.25" customHeight="1">
      <c r="A7" s="277" t="s">
        <v>243</v>
      </c>
      <c r="B7" s="347"/>
      <c r="C7" s="347"/>
      <c r="D7" s="347"/>
      <c r="E7" s="347"/>
      <c r="F7" s="25" t="s">
        <v>4</v>
      </c>
      <c r="G7" s="10" t="s">
        <v>200</v>
      </c>
      <c r="H7" s="10" t="s">
        <v>199</v>
      </c>
    </row>
    <row r="8" spans="1:8" ht="1.5" customHeight="1">
      <c r="A8" s="7"/>
      <c r="B8" s="7"/>
      <c r="C8" s="7"/>
      <c r="D8" s="7"/>
      <c r="E8" s="7"/>
      <c r="F8" s="15"/>
      <c r="G8" s="15"/>
      <c r="H8" s="7"/>
    </row>
    <row r="9" spans="1:8" ht="23.25" customHeight="1">
      <c r="A9" s="346" t="s">
        <v>4</v>
      </c>
      <c r="B9" s="346"/>
      <c r="C9" s="346"/>
      <c r="D9" s="346"/>
      <c r="E9" s="346"/>
      <c r="F9" s="97">
        <f aca="true" t="shared" si="0" ref="F9:F28">SUM(G9:H9)</f>
        <v>1239</v>
      </c>
      <c r="G9" s="97">
        <f>SUM(G10:G28)</f>
        <v>679</v>
      </c>
      <c r="H9" s="97">
        <f>SUM(H10:H28)</f>
        <v>560</v>
      </c>
    </row>
    <row r="10" spans="1:8" ht="34.5" customHeight="1">
      <c r="A10" s="313" t="s">
        <v>232</v>
      </c>
      <c r="B10" s="313"/>
      <c r="C10" s="313"/>
      <c r="D10" s="313"/>
      <c r="E10" s="313"/>
      <c r="F10" s="97">
        <f t="shared" si="0"/>
        <v>70</v>
      </c>
      <c r="G10" s="160">
        <v>38</v>
      </c>
      <c r="H10" s="160">
        <v>32</v>
      </c>
    </row>
    <row r="11" spans="1:8" ht="17.25" customHeight="1">
      <c r="A11" s="313" t="s">
        <v>231</v>
      </c>
      <c r="B11" s="313"/>
      <c r="C11" s="313"/>
      <c r="D11" s="313"/>
      <c r="E11" s="313"/>
      <c r="F11" s="97">
        <f t="shared" si="0"/>
        <v>156</v>
      </c>
      <c r="G11" s="160">
        <v>82</v>
      </c>
      <c r="H11" s="160">
        <v>74</v>
      </c>
    </row>
    <row r="12" spans="1:8" ht="39.75" customHeight="1">
      <c r="A12" s="313" t="s">
        <v>242</v>
      </c>
      <c r="B12" s="313"/>
      <c r="C12" s="313"/>
      <c r="D12" s="313"/>
      <c r="E12" s="313"/>
      <c r="F12" s="97">
        <f t="shared" si="0"/>
        <v>10</v>
      </c>
      <c r="G12" s="160">
        <v>7</v>
      </c>
      <c r="H12" s="160">
        <v>3</v>
      </c>
    </row>
    <row r="13" spans="1:8" ht="28.5" customHeight="1">
      <c r="A13" s="313" t="s">
        <v>229</v>
      </c>
      <c r="B13" s="313"/>
      <c r="C13" s="313"/>
      <c r="D13" s="313"/>
      <c r="E13" s="313"/>
      <c r="F13" s="97">
        <f t="shared" si="0"/>
        <v>191</v>
      </c>
      <c r="G13" s="160">
        <v>95</v>
      </c>
      <c r="H13" s="160">
        <v>96</v>
      </c>
    </row>
    <row r="14" spans="1:8" ht="17.25" customHeight="1">
      <c r="A14" s="313" t="s">
        <v>228</v>
      </c>
      <c r="B14" s="313"/>
      <c r="C14" s="313"/>
      <c r="D14" s="313"/>
      <c r="E14" s="313"/>
      <c r="F14" s="97">
        <f t="shared" si="0"/>
        <v>2</v>
      </c>
      <c r="G14" s="160">
        <v>2</v>
      </c>
      <c r="H14" s="160">
        <v>0</v>
      </c>
    </row>
    <row r="15" spans="1:8" ht="17.25" customHeight="1">
      <c r="A15" s="313" t="s">
        <v>227</v>
      </c>
      <c r="B15" s="313"/>
      <c r="C15" s="313"/>
      <c r="D15" s="313"/>
      <c r="E15" s="313"/>
      <c r="F15" s="97">
        <f t="shared" si="0"/>
        <v>32</v>
      </c>
      <c r="G15" s="160">
        <v>18</v>
      </c>
      <c r="H15" s="160">
        <v>14</v>
      </c>
    </row>
    <row r="16" spans="1:8" ht="17.25" customHeight="1">
      <c r="A16" s="313" t="s">
        <v>226</v>
      </c>
      <c r="B16" s="313"/>
      <c r="C16" s="313"/>
      <c r="D16" s="313"/>
      <c r="E16" s="313"/>
      <c r="F16" s="97">
        <f t="shared" si="0"/>
        <v>0</v>
      </c>
      <c r="G16" s="160">
        <v>0</v>
      </c>
      <c r="H16" s="160">
        <v>0</v>
      </c>
    </row>
    <row r="17" spans="1:8" ht="28.5" customHeight="1">
      <c r="A17" s="313" t="s">
        <v>225</v>
      </c>
      <c r="B17" s="313"/>
      <c r="C17" s="313"/>
      <c r="D17" s="313"/>
      <c r="E17" s="313"/>
      <c r="F17" s="97">
        <f t="shared" si="0"/>
        <v>1</v>
      </c>
      <c r="G17" s="160">
        <v>1</v>
      </c>
      <c r="H17" s="160">
        <v>0</v>
      </c>
    </row>
    <row r="18" spans="1:8" ht="17.25" customHeight="1">
      <c r="A18" s="313" t="s">
        <v>224</v>
      </c>
      <c r="B18" s="313"/>
      <c r="C18" s="313"/>
      <c r="D18" s="313"/>
      <c r="E18" s="313"/>
      <c r="F18" s="97">
        <f t="shared" si="0"/>
        <v>233</v>
      </c>
      <c r="G18" s="160">
        <v>133</v>
      </c>
      <c r="H18" s="160">
        <v>100</v>
      </c>
    </row>
    <row r="19" spans="1:8" ht="17.25" customHeight="1">
      <c r="A19" s="313" t="s">
        <v>223</v>
      </c>
      <c r="B19" s="313"/>
      <c r="C19" s="313"/>
      <c r="D19" s="313"/>
      <c r="E19" s="313"/>
      <c r="F19" s="97">
        <f t="shared" si="0"/>
        <v>183</v>
      </c>
      <c r="G19" s="160">
        <v>96</v>
      </c>
      <c r="H19" s="160">
        <v>87</v>
      </c>
    </row>
    <row r="20" spans="1:8" ht="17.25" customHeight="1">
      <c r="A20" s="313" t="s">
        <v>222</v>
      </c>
      <c r="B20" s="313"/>
      <c r="C20" s="313"/>
      <c r="D20" s="313"/>
      <c r="E20" s="313"/>
      <c r="F20" s="97">
        <f t="shared" si="0"/>
        <v>126</v>
      </c>
      <c r="G20" s="160">
        <v>81</v>
      </c>
      <c r="H20" s="160">
        <v>45</v>
      </c>
    </row>
    <row r="21" spans="1:8" ht="28.5" customHeight="1">
      <c r="A21" s="313" t="s">
        <v>221</v>
      </c>
      <c r="B21" s="313"/>
      <c r="C21" s="313"/>
      <c r="D21" s="313"/>
      <c r="E21" s="313"/>
      <c r="F21" s="97">
        <f t="shared" si="0"/>
        <v>4</v>
      </c>
      <c r="G21" s="160">
        <v>3</v>
      </c>
      <c r="H21" s="160">
        <v>1</v>
      </c>
    </row>
    <row r="22" spans="1:8" ht="28.5" customHeight="1">
      <c r="A22" s="313" t="s">
        <v>220</v>
      </c>
      <c r="B22" s="313"/>
      <c r="C22" s="313"/>
      <c r="D22" s="313"/>
      <c r="E22" s="313"/>
      <c r="F22" s="97">
        <f t="shared" si="0"/>
        <v>15</v>
      </c>
      <c r="G22" s="160">
        <v>6</v>
      </c>
      <c r="H22" s="160">
        <v>9</v>
      </c>
    </row>
    <row r="23" spans="1:8" ht="17.25" customHeight="1">
      <c r="A23" s="257" t="s">
        <v>219</v>
      </c>
      <c r="B23" s="257"/>
      <c r="C23" s="257"/>
      <c r="D23" s="257"/>
      <c r="E23" s="257"/>
      <c r="F23" s="97">
        <f t="shared" si="0"/>
        <v>55</v>
      </c>
      <c r="G23" s="160">
        <v>27</v>
      </c>
      <c r="H23" s="160">
        <v>28</v>
      </c>
    </row>
    <row r="24" spans="1:8" ht="17.25" customHeight="1">
      <c r="A24" s="257" t="s">
        <v>218</v>
      </c>
      <c r="B24" s="257"/>
      <c r="C24" s="257"/>
      <c r="D24" s="257"/>
      <c r="E24" s="257"/>
      <c r="F24" s="97">
        <f t="shared" si="0"/>
        <v>1</v>
      </c>
      <c r="G24" s="160">
        <v>0</v>
      </c>
      <c r="H24" s="160">
        <v>1</v>
      </c>
    </row>
    <row r="25" spans="1:8" ht="28.5" customHeight="1">
      <c r="A25" s="313" t="s">
        <v>217</v>
      </c>
      <c r="B25" s="313"/>
      <c r="C25" s="313"/>
      <c r="D25" s="313"/>
      <c r="E25" s="313"/>
      <c r="F25" s="97">
        <f t="shared" si="0"/>
        <v>53</v>
      </c>
      <c r="G25" s="160">
        <v>31</v>
      </c>
      <c r="H25" s="160">
        <v>22</v>
      </c>
    </row>
    <row r="26" spans="1:8" ht="28.5" customHeight="1">
      <c r="A26" s="313" t="s">
        <v>216</v>
      </c>
      <c r="B26" s="313"/>
      <c r="C26" s="313"/>
      <c r="D26" s="313"/>
      <c r="E26" s="313"/>
      <c r="F26" s="97">
        <f t="shared" si="0"/>
        <v>19</v>
      </c>
      <c r="G26" s="160">
        <v>9</v>
      </c>
      <c r="H26" s="160">
        <v>10</v>
      </c>
    </row>
    <row r="27" spans="1:8" ht="39.75" customHeight="1">
      <c r="A27" s="313" t="s">
        <v>215</v>
      </c>
      <c r="B27" s="313"/>
      <c r="C27" s="313"/>
      <c r="D27" s="313"/>
      <c r="E27" s="313"/>
      <c r="F27" s="97">
        <f t="shared" si="0"/>
        <v>33</v>
      </c>
      <c r="G27" s="160">
        <v>14</v>
      </c>
      <c r="H27" s="160">
        <v>19</v>
      </c>
    </row>
    <row r="28" spans="1:8" ht="28.5" customHeight="1">
      <c r="A28" s="313" t="s">
        <v>241</v>
      </c>
      <c r="B28" s="313"/>
      <c r="C28" s="313"/>
      <c r="D28" s="313"/>
      <c r="E28" s="313"/>
      <c r="F28" s="97">
        <f t="shared" si="0"/>
        <v>55</v>
      </c>
      <c r="G28" s="160">
        <v>36</v>
      </c>
      <c r="H28" s="160">
        <v>19</v>
      </c>
    </row>
    <row r="29" spans="1:8" ht="17.25" customHeight="1">
      <c r="A29" s="255"/>
      <c r="B29" s="255"/>
      <c r="C29" s="255"/>
      <c r="D29" s="255"/>
      <c r="E29" s="17"/>
      <c r="F29" s="15"/>
      <c r="G29" s="15"/>
      <c r="H29" s="17"/>
    </row>
    <row r="30" spans="1:8" ht="11.25" customHeight="1">
      <c r="A30" s="46"/>
      <c r="B30" s="46"/>
      <c r="C30" s="46"/>
      <c r="D30" s="46"/>
      <c r="E30" s="46"/>
      <c r="F30" s="57"/>
      <c r="G30" s="57"/>
      <c r="H30" s="18"/>
    </row>
    <row r="31" spans="1:8" ht="11.25" customHeight="1">
      <c r="A31" s="19" t="s">
        <v>14</v>
      </c>
      <c r="B31" s="16"/>
      <c r="C31" s="348" t="s">
        <v>247</v>
      </c>
      <c r="D31" s="348"/>
      <c r="E31" s="348"/>
      <c r="F31" s="348"/>
      <c r="G31" s="348"/>
      <c r="H31" s="348"/>
    </row>
    <row r="32" spans="1:8" ht="11.25" customHeight="1">
      <c r="A32" s="16"/>
      <c r="B32" s="16"/>
      <c r="C32" s="348"/>
      <c r="D32" s="348"/>
      <c r="E32" s="348"/>
      <c r="F32" s="348"/>
      <c r="G32" s="348"/>
      <c r="H32" s="348"/>
    </row>
    <row r="33" spans="1:8" ht="11.25" customHeight="1">
      <c r="A33" s="16"/>
      <c r="B33" s="16"/>
      <c r="C33" s="271" t="s">
        <v>237</v>
      </c>
      <c r="D33" s="271"/>
      <c r="E33" s="271"/>
      <c r="F33" s="271"/>
      <c r="G33" s="271"/>
      <c r="H33" s="271"/>
    </row>
    <row r="34" spans="1:8" ht="11.25" customHeight="1">
      <c r="A34" s="19" t="s">
        <v>17</v>
      </c>
      <c r="B34" s="16"/>
      <c r="C34" s="134"/>
      <c r="D34" s="16" t="s">
        <v>535</v>
      </c>
      <c r="E34" s="16"/>
      <c r="F34" s="16"/>
      <c r="G34" s="134"/>
      <c r="H34" s="134"/>
    </row>
    <row r="35" spans="1:8" ht="11.25" customHeight="1">
      <c r="A35" s="16"/>
      <c r="B35" s="16"/>
      <c r="C35" s="134"/>
      <c r="D35" s="16" t="s">
        <v>536</v>
      </c>
      <c r="E35" s="16"/>
      <c r="F35" s="16"/>
      <c r="G35" s="134"/>
      <c r="H35" s="134"/>
    </row>
    <row r="36" spans="1:8" ht="11.25" customHeight="1">
      <c r="A36" s="16"/>
      <c r="B36" s="16"/>
      <c r="C36" s="134"/>
      <c r="D36" s="16" t="s">
        <v>537</v>
      </c>
      <c r="E36" s="16"/>
      <c r="F36" s="16"/>
      <c r="G36" s="134"/>
      <c r="H36" s="134"/>
    </row>
    <row r="37" spans="1:8" ht="11.25" customHeight="1">
      <c r="A37" s="16"/>
      <c r="B37" s="16"/>
      <c r="C37" s="134"/>
      <c r="D37" s="16" t="s">
        <v>538</v>
      </c>
      <c r="E37" s="16"/>
      <c r="F37" s="16"/>
      <c r="G37" s="134"/>
      <c r="H37" s="134"/>
    </row>
    <row r="38" spans="1:8" ht="11.25" customHeight="1">
      <c r="A38" s="16"/>
      <c r="B38" s="16"/>
      <c r="C38" s="134"/>
      <c r="D38" s="16" t="s">
        <v>467</v>
      </c>
      <c r="E38" s="16"/>
      <c r="F38" s="16"/>
      <c r="G38" s="134"/>
      <c r="H38" s="134"/>
    </row>
    <row r="39" ht="9" customHeight="1" hidden="1">
      <c r="A39" s="16" t="s">
        <v>1</v>
      </c>
    </row>
    <row r="40" ht="11.25" hidden="1"/>
    <row r="41" ht="11.25" hidden="1"/>
    <row r="42" ht="11.25" hidden="1"/>
    <row r="43" ht="11.25" hidden="1"/>
    <row r="44" ht="11.25" hidden="1"/>
    <row r="45" ht="11.25" hidden="1"/>
    <row r="46" ht="11.25" hidden="1"/>
    <row r="47" ht="11.25" hidden="1"/>
    <row r="48" ht="11.25" hidden="1"/>
    <row r="49" ht="23.25" customHeight="1" hidden="1"/>
  </sheetData>
  <sheetProtection/>
  <mergeCells count="27">
    <mergeCell ref="A16:E16"/>
    <mergeCell ref="A2:G2"/>
    <mergeCell ref="A3:G3"/>
    <mergeCell ref="A4:G4"/>
    <mergeCell ref="A7:E7"/>
    <mergeCell ref="A9:E9"/>
    <mergeCell ref="A10:E10"/>
    <mergeCell ref="A11:E11"/>
    <mergeCell ref="A12:E12"/>
    <mergeCell ref="A13:E13"/>
    <mergeCell ref="A14:E14"/>
    <mergeCell ref="A15:E15"/>
    <mergeCell ref="A28:E28"/>
    <mergeCell ref="A17:E17"/>
    <mergeCell ref="A18:E18"/>
    <mergeCell ref="A19:E19"/>
    <mergeCell ref="A20:E20"/>
    <mergeCell ref="A21:E21"/>
    <mergeCell ref="A22:E22"/>
    <mergeCell ref="A23:E23"/>
    <mergeCell ref="C33:H33"/>
    <mergeCell ref="A24:E24"/>
    <mergeCell ref="A25:E25"/>
    <mergeCell ref="A26:E26"/>
    <mergeCell ref="A27:E27"/>
    <mergeCell ref="A29:D29"/>
    <mergeCell ref="C31:H32"/>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K40"/>
  <sheetViews>
    <sheetView showGridLines="0" showRowColHeaders="0" zoomScalePageLayoutView="0" workbookViewId="0" topLeftCell="A1">
      <selection activeCell="A1" sqref="A1"/>
    </sheetView>
  </sheetViews>
  <sheetFormatPr defaultColWidth="8.83203125" defaultRowHeight="7.5" customHeight="1"/>
  <cols>
    <col min="1" max="1" width="8.83203125" style="208" customWidth="1"/>
    <col min="2" max="2" width="79.5" style="208" customWidth="1"/>
    <col min="3" max="3" width="20.83203125" style="208" customWidth="1"/>
    <col min="4" max="4" width="5.83203125" style="208" customWidth="1"/>
    <col min="5" max="5" width="19.66015625" style="211" customWidth="1"/>
    <col min="6" max="7" width="19.16015625" style="211" customWidth="1"/>
    <col min="8" max="8" width="18.5" style="211" customWidth="1"/>
    <col min="9" max="9" width="12" style="211" customWidth="1"/>
    <col min="10" max="16384" width="8.83203125" style="211" customWidth="1"/>
  </cols>
  <sheetData>
    <row r="1" spans="1:4" ht="15.75" customHeight="1">
      <c r="A1" s="252"/>
      <c r="B1" s="252"/>
      <c r="C1" s="252"/>
      <c r="D1" s="252"/>
    </row>
    <row r="2" spans="1:5" ht="3.75" customHeight="1">
      <c r="A2" s="224"/>
      <c r="B2" s="58"/>
      <c r="C2" s="58"/>
      <c r="D2" s="58"/>
      <c r="E2" s="211" t="s">
        <v>1</v>
      </c>
    </row>
    <row r="3" spans="1:6" ht="12.75" customHeight="1">
      <c r="A3" s="58"/>
      <c r="B3" s="64" t="s">
        <v>260</v>
      </c>
      <c r="C3" s="250" t="s">
        <v>259</v>
      </c>
      <c r="D3" s="58"/>
      <c r="E3" s="216"/>
      <c r="F3" s="217"/>
    </row>
    <row r="4" spans="1:8" ht="12.75" customHeight="1">
      <c r="A4" s="58"/>
      <c r="B4" s="63" t="s">
        <v>258</v>
      </c>
      <c r="C4" s="58"/>
      <c r="D4" s="58"/>
      <c r="G4" s="218">
        <v>2014</v>
      </c>
      <c r="H4" s="218">
        <v>2015</v>
      </c>
    </row>
    <row r="5" spans="1:11" ht="13.5" customHeight="1">
      <c r="A5" s="58"/>
      <c r="B5" s="63" t="s">
        <v>257</v>
      </c>
      <c r="C5" s="60"/>
      <c r="D5" s="58"/>
      <c r="F5" s="210" t="s">
        <v>256</v>
      </c>
      <c r="G5" s="210">
        <v>0</v>
      </c>
      <c r="H5" s="220">
        <v>2</v>
      </c>
      <c r="I5" s="219"/>
      <c r="J5" s="220"/>
      <c r="K5" s="219"/>
    </row>
    <row r="6" spans="1:11" ht="12.75" customHeight="1">
      <c r="A6" s="58"/>
      <c r="B6" s="62"/>
      <c r="C6" s="60"/>
      <c r="D6" s="58"/>
      <c r="F6" s="210" t="s">
        <v>255</v>
      </c>
      <c r="G6" s="210">
        <v>9</v>
      </c>
      <c r="H6" s="220">
        <v>9</v>
      </c>
      <c r="I6" s="219"/>
      <c r="J6" s="220"/>
      <c r="K6" s="219"/>
    </row>
    <row r="7" spans="1:11" ht="12.75" customHeight="1">
      <c r="A7" s="58"/>
      <c r="B7" s="61"/>
      <c r="C7" s="60"/>
      <c r="D7" s="58"/>
      <c r="F7" s="210" t="s">
        <v>254</v>
      </c>
      <c r="G7" s="210">
        <v>3</v>
      </c>
      <c r="H7" s="220">
        <v>1</v>
      </c>
      <c r="I7" s="219"/>
      <c r="J7" s="220"/>
      <c r="K7" s="219"/>
    </row>
    <row r="8" spans="1:11" ht="11.25" customHeight="1">
      <c r="A8" s="58"/>
      <c r="B8" s="349"/>
      <c r="C8" s="349"/>
      <c r="D8" s="58"/>
      <c r="F8" s="210" t="s">
        <v>253</v>
      </c>
      <c r="G8" s="210">
        <v>0</v>
      </c>
      <c r="H8" s="220">
        <v>1</v>
      </c>
      <c r="I8" s="219"/>
      <c r="J8" s="220"/>
      <c r="K8" s="219"/>
    </row>
    <row r="9" spans="1:10" ht="11.25" customHeight="1">
      <c r="A9" s="58"/>
      <c r="B9" s="349"/>
      <c r="C9" s="349"/>
      <c r="D9" s="58"/>
      <c r="F9" s="210" t="s">
        <v>252</v>
      </c>
      <c r="G9" s="210">
        <v>0</v>
      </c>
      <c r="H9" s="220">
        <v>0</v>
      </c>
      <c r="J9" s="220"/>
    </row>
    <row r="10" spans="1:8" ht="11.25" customHeight="1">
      <c r="A10" s="58"/>
      <c r="B10" s="349"/>
      <c r="C10" s="349"/>
      <c r="D10" s="58"/>
      <c r="F10" s="210" t="s">
        <v>251</v>
      </c>
      <c r="G10" s="210">
        <v>0</v>
      </c>
      <c r="H10" s="220">
        <v>0</v>
      </c>
    </row>
    <row r="11" spans="1:7" ht="11.25" customHeight="1">
      <c r="A11" s="58"/>
      <c r="B11" s="349"/>
      <c r="C11" s="349"/>
      <c r="D11" s="58"/>
      <c r="F11" s="210"/>
      <c r="G11" s="210"/>
    </row>
    <row r="12" spans="1:6" ht="11.25" customHeight="1">
      <c r="A12" s="58"/>
      <c r="B12" s="349"/>
      <c r="C12" s="349"/>
      <c r="D12" s="58"/>
      <c r="F12" s="212"/>
    </row>
    <row r="13" spans="1:8" ht="11.25" customHeight="1">
      <c r="A13" s="58"/>
      <c r="B13" s="349"/>
      <c r="C13" s="349"/>
      <c r="D13" s="58"/>
      <c r="F13" s="212"/>
      <c r="G13" s="213"/>
      <c r="H13" s="213"/>
    </row>
    <row r="14" spans="1:8" ht="11.25" customHeight="1">
      <c r="A14" s="58"/>
      <c r="B14" s="349"/>
      <c r="C14" s="349"/>
      <c r="D14" s="58"/>
      <c r="F14" s="212"/>
      <c r="G14" s="213"/>
      <c r="H14" s="213"/>
    </row>
    <row r="15" spans="1:4" ht="11.25" customHeight="1">
      <c r="A15" s="58"/>
      <c r="B15" s="349"/>
      <c r="C15" s="349"/>
      <c r="D15" s="58"/>
    </row>
    <row r="16" spans="1:4" ht="11.25" customHeight="1">
      <c r="A16" s="58"/>
      <c r="B16" s="349"/>
      <c r="C16" s="349"/>
      <c r="D16" s="58"/>
    </row>
    <row r="17" spans="1:6" ht="11.25" customHeight="1">
      <c r="A17" s="58"/>
      <c r="B17" s="349"/>
      <c r="C17" s="349"/>
      <c r="D17" s="58"/>
      <c r="F17" s="221"/>
    </row>
    <row r="18" spans="1:4" ht="11.25" customHeight="1">
      <c r="A18" s="58"/>
      <c r="B18" s="349"/>
      <c r="C18" s="349"/>
      <c r="D18" s="58"/>
    </row>
    <row r="19" spans="1:4" ht="11.25" customHeight="1">
      <c r="A19" s="58"/>
      <c r="B19" s="349"/>
      <c r="C19" s="349"/>
      <c r="D19" s="58"/>
    </row>
    <row r="20" spans="1:4" ht="11.25" customHeight="1">
      <c r="A20" s="58"/>
      <c r="B20" s="349"/>
      <c r="C20" s="349"/>
      <c r="D20" s="58"/>
    </row>
    <row r="21" spans="1:4" ht="11.25" customHeight="1">
      <c r="A21" s="58"/>
      <c r="B21" s="349"/>
      <c r="C21" s="349"/>
      <c r="D21" s="58"/>
    </row>
    <row r="22" spans="1:4" ht="11.25" customHeight="1">
      <c r="A22" s="58"/>
      <c r="B22" s="349"/>
      <c r="C22" s="349"/>
      <c r="D22" s="58"/>
    </row>
    <row r="23" spans="1:4" ht="11.25" customHeight="1">
      <c r="A23" s="58"/>
      <c r="B23" s="349"/>
      <c r="C23" s="349"/>
      <c r="D23" s="58"/>
    </row>
    <row r="24" spans="1:4" ht="11.25" customHeight="1">
      <c r="A24" s="58"/>
      <c r="B24" s="349"/>
      <c r="C24" s="349"/>
      <c r="D24" s="58"/>
    </row>
    <row r="25" spans="1:4" ht="11.25" customHeight="1">
      <c r="A25" s="58"/>
      <c r="B25" s="349"/>
      <c r="C25" s="349"/>
      <c r="D25" s="58"/>
    </row>
    <row r="26" spans="1:4" ht="11.25" customHeight="1">
      <c r="A26" s="58"/>
      <c r="B26" s="349"/>
      <c r="C26" s="349"/>
      <c r="D26" s="58"/>
    </row>
    <row r="27" spans="1:4" ht="11.25" customHeight="1">
      <c r="A27" s="58"/>
      <c r="B27" s="349"/>
      <c r="C27" s="349"/>
      <c r="D27" s="58"/>
    </row>
    <row r="28" spans="1:4" ht="11.25" customHeight="1">
      <c r="A28" s="58"/>
      <c r="B28" s="349"/>
      <c r="C28" s="349"/>
      <c r="D28" s="58"/>
    </row>
    <row r="29" spans="1:4" ht="11.25" customHeight="1">
      <c r="A29" s="58"/>
      <c r="B29" s="349"/>
      <c r="C29" s="349"/>
      <c r="D29" s="58"/>
    </row>
    <row r="30" spans="1:4" ht="11.25" customHeight="1">
      <c r="A30" s="58"/>
      <c r="B30" s="349"/>
      <c r="C30" s="349"/>
      <c r="D30" s="58"/>
    </row>
    <row r="31" spans="1:4" ht="11.25" customHeight="1">
      <c r="A31" s="58"/>
      <c r="B31" s="349"/>
      <c r="C31" s="349"/>
      <c r="D31" s="58"/>
    </row>
    <row r="32" spans="1:8" s="222" customFormat="1" ht="11.25" customHeight="1">
      <c r="A32" s="59"/>
      <c r="B32" s="59"/>
      <c r="C32" s="59"/>
      <c r="D32" s="59"/>
      <c r="F32" s="211"/>
      <c r="G32" s="211"/>
      <c r="H32" s="211"/>
    </row>
    <row r="33" spans="1:8" s="222" customFormat="1" ht="11.25" customHeight="1">
      <c r="A33" s="59"/>
      <c r="B33" s="59"/>
      <c r="C33" s="59"/>
      <c r="D33" s="59"/>
      <c r="F33" s="223" t="s">
        <v>250</v>
      </c>
      <c r="G33" s="211"/>
      <c r="H33" s="214"/>
    </row>
    <row r="34" spans="1:8" s="222" customFormat="1" ht="11.25" customHeight="1">
      <c r="A34" s="59"/>
      <c r="B34" s="59"/>
      <c r="C34" s="59"/>
      <c r="D34" s="59"/>
      <c r="F34" s="211"/>
      <c r="G34" s="211"/>
      <c r="H34" s="215"/>
    </row>
    <row r="35" spans="1:8" s="222" customFormat="1" ht="3" customHeight="1">
      <c r="A35" s="59"/>
      <c r="B35" s="59"/>
      <c r="C35" s="59"/>
      <c r="D35" s="59"/>
      <c r="F35" s="211"/>
      <c r="G35" s="211"/>
      <c r="H35" s="215"/>
    </row>
    <row r="36" spans="1:8" s="222" customFormat="1" ht="11.25" customHeight="1">
      <c r="A36" s="208" t="s">
        <v>1</v>
      </c>
      <c r="B36" s="209"/>
      <c r="C36" s="209"/>
      <c r="D36" s="209"/>
      <c r="F36" s="211"/>
      <c r="G36" s="211"/>
      <c r="H36" s="211"/>
    </row>
    <row r="37" spans="1:8" s="222" customFormat="1" ht="11.25" customHeight="1">
      <c r="A37" s="209"/>
      <c r="B37" s="209"/>
      <c r="C37" s="209"/>
      <c r="D37" s="209"/>
      <c r="F37" s="211"/>
      <c r="G37" s="211"/>
      <c r="H37" s="211"/>
    </row>
    <row r="38" spans="1:8" s="222" customFormat="1" ht="11.25" customHeight="1">
      <c r="A38" s="209"/>
      <c r="B38" s="209"/>
      <c r="C38" s="209"/>
      <c r="D38" s="209"/>
      <c r="F38" s="211"/>
      <c r="G38" s="211"/>
      <c r="H38" s="211"/>
    </row>
    <row r="39" spans="1:8" s="222" customFormat="1" ht="11.25" customHeight="1">
      <c r="A39" s="209"/>
      <c r="B39" s="209"/>
      <c r="C39" s="209"/>
      <c r="D39" s="209"/>
      <c r="F39" s="211"/>
      <c r="G39" s="211"/>
      <c r="H39" s="211"/>
    </row>
    <row r="40" spans="1:8" s="222" customFormat="1" ht="11.25" customHeight="1">
      <c r="A40" s="209"/>
      <c r="B40" s="209"/>
      <c r="C40" s="209"/>
      <c r="D40" s="209"/>
      <c r="F40" s="211"/>
      <c r="G40" s="211"/>
      <c r="H40" s="211"/>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sheetProtection/>
  <mergeCells count="1">
    <mergeCell ref="B8:C31"/>
  </mergeCells>
  <hyperlinks>
    <hyperlink ref="C3" location="Índice!A1" tooltip="Ir a Índice" display="Índice!A1"/>
  </hyperlinks>
  <printOptions/>
  <pageMargins left="0.7874015748031497" right="0.5905511811023623" top="0.5511811023622047" bottom="0.8661417322834646" header="0" footer="0"/>
  <pageSetup fitToHeight="1" fitToWidth="1" horizontalDpi="600" verticalDpi="600" orientation="portrait" r:id="rId2"/>
  <headerFooter alignWithMargins="0">
    <oddHeader>&amp;L&amp;10&amp;K000080 INEGI. Anuario estadístico y geográfico de Baja California Sur 2016.</oddHeader>
  </headerFooter>
  <drawing r:id="rId1"/>
</worksheet>
</file>

<file path=xl/worksheets/sheet26.xml><?xml version="1.0" encoding="utf-8"?>
<worksheet xmlns="http://schemas.openxmlformats.org/spreadsheetml/2006/main" xmlns:r="http://schemas.openxmlformats.org/officeDocument/2006/relationships">
  <dimension ref="A2:L29"/>
  <sheetViews>
    <sheetView showGridLines="0" showRowColHeaders="0" zoomScalePageLayoutView="0" workbookViewId="0" topLeftCell="A1">
      <pane xSplit="4" ySplit="9" topLeftCell="E10"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7.16015625" style="0" customWidth="1"/>
    <col min="5" max="5" width="10" style="0" customWidth="1"/>
    <col min="6" max="8" width="13.66015625" style="0" customWidth="1"/>
    <col min="9" max="11" width="13.5" style="0" customWidth="1"/>
    <col min="12" max="16384" width="0" style="0" hidden="1" customWidth="1"/>
  </cols>
  <sheetData>
    <row r="1" ht="15.75" customHeight="1"/>
    <row r="2" spans="1:12" ht="12.75">
      <c r="A2" s="268" t="s">
        <v>272</v>
      </c>
      <c r="B2" s="276"/>
      <c r="C2" s="276"/>
      <c r="D2" s="276"/>
      <c r="E2" s="276"/>
      <c r="F2" s="276"/>
      <c r="G2" s="276"/>
      <c r="H2" s="276"/>
      <c r="I2" s="276"/>
      <c r="J2" s="254" t="s">
        <v>271</v>
      </c>
      <c r="K2" s="254"/>
      <c r="L2" t="s">
        <v>1</v>
      </c>
    </row>
    <row r="3" spans="1:9" ht="12.75">
      <c r="A3" s="268" t="s">
        <v>270</v>
      </c>
      <c r="B3" s="276"/>
      <c r="C3" s="276"/>
      <c r="D3" s="276"/>
      <c r="E3" s="276"/>
      <c r="F3" s="276"/>
      <c r="G3" s="276"/>
      <c r="H3" s="276"/>
      <c r="I3" s="276"/>
    </row>
    <row r="4" spans="1:9" ht="12.75">
      <c r="A4" s="268" t="s">
        <v>269</v>
      </c>
      <c r="B4" s="276"/>
      <c r="C4" s="276"/>
      <c r="D4" s="276"/>
      <c r="E4" s="276"/>
      <c r="F4" s="276"/>
      <c r="G4" s="276"/>
      <c r="H4" s="276"/>
      <c r="I4" s="276"/>
    </row>
    <row r="5" spans="1:9" ht="12.75">
      <c r="A5" s="268" t="s">
        <v>22</v>
      </c>
      <c r="B5" s="276"/>
      <c r="C5" s="276"/>
      <c r="D5" s="276"/>
      <c r="E5" s="276"/>
      <c r="F5" s="276"/>
      <c r="G5" s="276"/>
      <c r="H5" s="276"/>
      <c r="I5" s="276"/>
    </row>
    <row r="6" spans="1:11" ht="11.25">
      <c r="A6" s="5"/>
      <c r="B6" s="5"/>
      <c r="C6" s="5"/>
      <c r="D6" s="5"/>
      <c r="E6" s="6"/>
      <c r="F6" s="6"/>
      <c r="G6" s="6"/>
      <c r="H6" s="6"/>
      <c r="I6" s="6"/>
      <c r="J6" s="15"/>
      <c r="K6" s="15"/>
    </row>
    <row r="7" ht="1.5" customHeight="1"/>
    <row r="8" spans="1:11" ht="22.5" customHeight="1">
      <c r="A8" s="269" t="s">
        <v>57</v>
      </c>
      <c r="B8" s="277"/>
      <c r="C8" s="277"/>
      <c r="D8" s="277"/>
      <c r="E8" s="25" t="s">
        <v>4</v>
      </c>
      <c r="F8" s="12" t="s">
        <v>256</v>
      </c>
      <c r="G8" s="12" t="s">
        <v>255</v>
      </c>
      <c r="H8" s="12" t="s">
        <v>254</v>
      </c>
      <c r="I8" s="12" t="s">
        <v>253</v>
      </c>
      <c r="J8" s="12" t="s">
        <v>252</v>
      </c>
      <c r="K8" s="12" t="s">
        <v>251</v>
      </c>
    </row>
    <row r="9" spans="1:11" ht="1.5" customHeight="1">
      <c r="A9" s="7"/>
      <c r="B9" s="7"/>
      <c r="C9" s="7"/>
      <c r="D9" s="7"/>
      <c r="E9" s="15"/>
      <c r="F9" s="15"/>
      <c r="G9" s="15"/>
      <c r="H9" s="15"/>
      <c r="I9" s="15"/>
      <c r="J9" s="15"/>
      <c r="K9" s="15"/>
    </row>
    <row r="10" spans="1:11" ht="23.25" customHeight="1">
      <c r="A10" s="328" t="s">
        <v>4</v>
      </c>
      <c r="B10" s="327"/>
      <c r="C10" s="327"/>
      <c r="D10" s="327"/>
      <c r="E10" s="108">
        <f>SUM(E11+E23)</f>
        <v>32</v>
      </c>
      <c r="F10" s="108">
        <f aca="true" t="shared" si="0" ref="F10:K10">SUM(F11+F23)</f>
        <v>4</v>
      </c>
      <c r="G10" s="108">
        <f t="shared" si="0"/>
        <v>24</v>
      </c>
      <c r="H10" s="108">
        <f t="shared" si="0"/>
        <v>0</v>
      </c>
      <c r="I10" s="108">
        <f t="shared" si="0"/>
        <v>4</v>
      </c>
      <c r="J10" s="108">
        <f t="shared" si="0"/>
        <v>0</v>
      </c>
      <c r="K10" s="108">
        <f t="shared" si="0"/>
        <v>0</v>
      </c>
    </row>
    <row r="11" spans="1:11" ht="34.5" customHeight="1">
      <c r="A11" s="316" t="s">
        <v>55</v>
      </c>
      <c r="B11" s="314"/>
      <c r="C11" s="314"/>
      <c r="D11" s="314"/>
      <c r="E11" s="108">
        <f>SUM(E12+E13)</f>
        <v>31</v>
      </c>
      <c r="F11" s="3">
        <f aca="true" t="shared" si="1" ref="F11:K11">SUM(F12+F13)</f>
        <v>4</v>
      </c>
      <c r="G11" s="3">
        <f t="shared" si="1"/>
        <v>23</v>
      </c>
      <c r="H11" s="3">
        <f t="shared" si="1"/>
        <v>0</v>
      </c>
      <c r="I11" s="3">
        <f t="shared" si="1"/>
        <v>4</v>
      </c>
      <c r="J11" s="3">
        <f t="shared" si="1"/>
        <v>0</v>
      </c>
      <c r="K11" s="3">
        <f t="shared" si="1"/>
        <v>0</v>
      </c>
    </row>
    <row r="12" spans="1:11" ht="23.25" customHeight="1">
      <c r="A12" s="303" t="s">
        <v>54</v>
      </c>
      <c r="B12" s="304"/>
      <c r="C12" s="304"/>
      <c r="D12" s="304"/>
      <c r="E12" s="108">
        <v>18</v>
      </c>
      <c r="F12" s="3">
        <v>4</v>
      </c>
      <c r="G12" s="3">
        <v>14</v>
      </c>
      <c r="H12" s="3">
        <v>0</v>
      </c>
      <c r="I12" s="3">
        <v>0</v>
      </c>
      <c r="J12" s="3">
        <v>0</v>
      </c>
      <c r="K12" s="107">
        <v>0</v>
      </c>
    </row>
    <row r="13" spans="1:11" ht="28.5" customHeight="1">
      <c r="A13" s="303" t="s">
        <v>53</v>
      </c>
      <c r="B13" s="303"/>
      <c r="C13" s="303"/>
      <c r="D13" s="303"/>
      <c r="E13" s="108">
        <f>SUM(E14:E19)</f>
        <v>13</v>
      </c>
      <c r="F13" s="3">
        <f aca="true" t="shared" si="2" ref="F13:K13">SUM(F14:F19)</f>
        <v>0</v>
      </c>
      <c r="G13" s="3">
        <f t="shared" si="2"/>
        <v>9</v>
      </c>
      <c r="H13" s="3">
        <f t="shared" si="2"/>
        <v>0</v>
      </c>
      <c r="I13" s="3">
        <f t="shared" si="2"/>
        <v>4</v>
      </c>
      <c r="J13" s="3">
        <f t="shared" si="2"/>
        <v>0</v>
      </c>
      <c r="K13" s="3">
        <f t="shared" si="2"/>
        <v>0</v>
      </c>
    </row>
    <row r="14" spans="1:11" ht="23.25" customHeight="1">
      <c r="A14" s="279" t="s">
        <v>268</v>
      </c>
      <c r="B14" s="280"/>
      <c r="C14" s="280"/>
      <c r="D14" s="280"/>
      <c r="E14" s="108">
        <v>2</v>
      </c>
      <c r="F14" s="3">
        <v>0</v>
      </c>
      <c r="G14" s="3">
        <v>2</v>
      </c>
      <c r="H14" s="3">
        <v>0</v>
      </c>
      <c r="I14" s="3">
        <v>0</v>
      </c>
      <c r="J14" s="3">
        <v>0</v>
      </c>
      <c r="K14" s="107">
        <v>0</v>
      </c>
    </row>
    <row r="15" spans="1:11" ht="17.25" customHeight="1">
      <c r="A15" s="279" t="s">
        <v>267</v>
      </c>
      <c r="B15" s="280"/>
      <c r="C15" s="280"/>
      <c r="D15" s="280"/>
      <c r="E15" s="108">
        <v>1</v>
      </c>
      <c r="F15" s="3">
        <v>0</v>
      </c>
      <c r="G15" s="3">
        <v>0</v>
      </c>
      <c r="H15" s="3">
        <v>0</v>
      </c>
      <c r="I15" s="3">
        <v>1</v>
      </c>
      <c r="J15" s="3">
        <v>0</v>
      </c>
      <c r="K15" s="107">
        <v>0</v>
      </c>
    </row>
    <row r="16" spans="1:11" ht="17.25" customHeight="1">
      <c r="A16" s="279" t="s">
        <v>266</v>
      </c>
      <c r="B16" s="280"/>
      <c r="C16" s="280"/>
      <c r="D16" s="280"/>
      <c r="E16" s="108">
        <v>4</v>
      </c>
      <c r="F16" s="3">
        <v>0</v>
      </c>
      <c r="G16" s="3">
        <v>3</v>
      </c>
      <c r="H16" s="3">
        <v>0</v>
      </c>
      <c r="I16" s="3">
        <v>1</v>
      </c>
      <c r="J16" s="3">
        <v>0</v>
      </c>
      <c r="K16" s="107">
        <v>0</v>
      </c>
    </row>
    <row r="17" spans="1:11" ht="17.25" customHeight="1">
      <c r="A17" s="279" t="s">
        <v>265</v>
      </c>
      <c r="B17" s="280"/>
      <c r="C17" s="280"/>
      <c r="D17" s="280"/>
      <c r="E17" s="108">
        <v>1</v>
      </c>
      <c r="F17" s="3">
        <v>0</v>
      </c>
      <c r="G17" s="3">
        <v>1</v>
      </c>
      <c r="H17" s="3">
        <v>0</v>
      </c>
      <c r="I17" s="3">
        <v>0</v>
      </c>
      <c r="J17" s="3">
        <v>0</v>
      </c>
      <c r="K17" s="107">
        <v>0</v>
      </c>
    </row>
    <row r="18" spans="1:11" ht="17.25" customHeight="1">
      <c r="A18" s="279" t="s">
        <v>264</v>
      </c>
      <c r="B18" s="280"/>
      <c r="C18" s="280"/>
      <c r="D18" s="280"/>
      <c r="E18" s="108">
        <v>2</v>
      </c>
      <c r="F18" s="3">
        <v>0</v>
      </c>
      <c r="G18" s="3">
        <v>0</v>
      </c>
      <c r="H18" s="3">
        <v>0</v>
      </c>
      <c r="I18" s="3">
        <v>2</v>
      </c>
      <c r="J18" s="3">
        <v>0</v>
      </c>
      <c r="K18" s="107">
        <v>0</v>
      </c>
    </row>
    <row r="19" spans="1:11" ht="17.25" customHeight="1">
      <c r="A19" s="279" t="s">
        <v>263</v>
      </c>
      <c r="B19" s="280"/>
      <c r="C19" s="280"/>
      <c r="D19" s="280"/>
      <c r="E19" s="108">
        <v>3</v>
      </c>
      <c r="F19" s="3">
        <v>0</v>
      </c>
      <c r="G19" s="3">
        <v>3</v>
      </c>
      <c r="H19" s="3">
        <v>0</v>
      </c>
      <c r="I19" s="3">
        <v>0</v>
      </c>
      <c r="J19" s="3">
        <v>0</v>
      </c>
      <c r="K19" s="107">
        <v>0</v>
      </c>
    </row>
    <row r="20" spans="1:11" ht="23.25" customHeight="1">
      <c r="A20" s="303" t="s">
        <v>52</v>
      </c>
      <c r="B20" s="304"/>
      <c r="C20" s="304"/>
      <c r="D20" s="304"/>
      <c r="E20" s="108">
        <v>0</v>
      </c>
      <c r="F20" s="3">
        <v>0</v>
      </c>
      <c r="G20" s="3">
        <v>0</v>
      </c>
      <c r="H20" s="3">
        <v>0</v>
      </c>
      <c r="I20" s="3">
        <v>0</v>
      </c>
      <c r="J20" s="3">
        <v>0</v>
      </c>
      <c r="K20" s="107">
        <v>0</v>
      </c>
    </row>
    <row r="21" spans="1:11" ht="17.25" customHeight="1">
      <c r="A21" s="303" t="s">
        <v>51</v>
      </c>
      <c r="B21" s="304"/>
      <c r="C21" s="304"/>
      <c r="D21" s="304"/>
      <c r="E21" s="108">
        <v>0</v>
      </c>
      <c r="F21" s="3">
        <v>0</v>
      </c>
      <c r="G21" s="3">
        <v>0</v>
      </c>
      <c r="H21" s="3">
        <v>0</v>
      </c>
      <c r="I21" s="3">
        <v>0</v>
      </c>
      <c r="J21" s="3">
        <v>0</v>
      </c>
      <c r="K21" s="107">
        <v>0</v>
      </c>
    </row>
    <row r="22" spans="1:11" ht="17.25" customHeight="1">
      <c r="A22" s="303" t="s">
        <v>42</v>
      </c>
      <c r="B22" s="304"/>
      <c r="C22" s="304"/>
      <c r="D22" s="304"/>
      <c r="E22" s="108">
        <v>0</v>
      </c>
      <c r="F22" s="3">
        <v>0</v>
      </c>
      <c r="G22" s="3">
        <v>0</v>
      </c>
      <c r="H22" s="3">
        <v>0</v>
      </c>
      <c r="I22" s="3">
        <v>0</v>
      </c>
      <c r="J22" s="3">
        <v>0</v>
      </c>
      <c r="K22" s="107">
        <v>0</v>
      </c>
    </row>
    <row r="23" spans="1:11" ht="23.25" customHeight="1">
      <c r="A23" s="305" t="s">
        <v>49</v>
      </c>
      <c r="B23" s="312"/>
      <c r="C23" s="312"/>
      <c r="D23" s="312"/>
      <c r="E23" s="108">
        <v>1</v>
      </c>
      <c r="F23" s="3">
        <v>0</v>
      </c>
      <c r="G23" s="3">
        <v>1</v>
      </c>
      <c r="H23" s="3">
        <v>0</v>
      </c>
      <c r="I23" s="3">
        <v>0</v>
      </c>
      <c r="J23" s="3">
        <v>0</v>
      </c>
      <c r="K23" s="107">
        <v>0</v>
      </c>
    </row>
    <row r="24" spans="1:11" ht="17.25" customHeight="1">
      <c r="A24" s="255"/>
      <c r="B24" s="255"/>
      <c r="C24" s="255"/>
      <c r="D24" s="255"/>
      <c r="E24" s="15"/>
      <c r="F24" s="15"/>
      <c r="G24" s="15"/>
      <c r="H24" s="15"/>
      <c r="I24" s="15"/>
      <c r="J24" s="15"/>
      <c r="K24" s="15"/>
    </row>
    <row r="25" spans="1:11" ht="11.25" customHeight="1">
      <c r="A25" s="16"/>
      <c r="B25" s="16"/>
      <c r="C25" s="16"/>
      <c r="D25" s="16"/>
      <c r="E25" s="16"/>
      <c r="F25" s="16"/>
      <c r="G25" s="16"/>
      <c r="H25" s="16"/>
      <c r="I25" s="16"/>
      <c r="J25" s="16"/>
      <c r="K25" s="8"/>
    </row>
    <row r="26" spans="1:11" ht="11.25" customHeight="1">
      <c r="A26" s="19" t="s">
        <v>14</v>
      </c>
      <c r="B26" s="16"/>
      <c r="C26" s="311" t="s">
        <v>262</v>
      </c>
      <c r="D26" s="336"/>
      <c r="E26" s="336"/>
      <c r="F26" s="336"/>
      <c r="G26" s="336"/>
      <c r="H26" s="336"/>
      <c r="I26" s="336"/>
      <c r="J26" s="336"/>
      <c r="K26" s="336"/>
    </row>
    <row r="27" spans="1:11" ht="11.25" customHeight="1">
      <c r="A27" s="19"/>
      <c r="B27" s="16"/>
      <c r="C27" s="336"/>
      <c r="D27" s="336"/>
      <c r="E27" s="336"/>
      <c r="F27" s="336"/>
      <c r="G27" s="336"/>
      <c r="H27" s="336"/>
      <c r="I27" s="336"/>
      <c r="J27" s="336"/>
      <c r="K27" s="336"/>
    </row>
    <row r="28" spans="1:11" ht="11.25" customHeight="1">
      <c r="A28" s="19" t="s">
        <v>17</v>
      </c>
      <c r="B28" s="16"/>
      <c r="C28" s="19"/>
      <c r="D28" s="260" t="s">
        <v>261</v>
      </c>
      <c r="E28" s="350"/>
      <c r="F28" s="350"/>
      <c r="G28" s="350"/>
      <c r="H28" s="350"/>
      <c r="I28" s="350"/>
      <c r="J28" s="350"/>
      <c r="K28" s="350"/>
    </row>
    <row r="29" ht="11.25" hidden="1">
      <c r="A29" t="s">
        <v>1</v>
      </c>
    </row>
  </sheetData>
  <sheetProtection/>
  <mergeCells count="23">
    <mergeCell ref="A2:I2"/>
    <mergeCell ref="A3:I3"/>
    <mergeCell ref="A4:I4"/>
    <mergeCell ref="J2:K2"/>
    <mergeCell ref="A17:D17"/>
    <mergeCell ref="A11:D11"/>
    <mergeCell ref="A12:D12"/>
    <mergeCell ref="A5:I5"/>
    <mergeCell ref="A8:D8"/>
    <mergeCell ref="A23:D23"/>
    <mergeCell ref="A10:D10"/>
    <mergeCell ref="A19:D19"/>
    <mergeCell ref="A16:D16"/>
    <mergeCell ref="A20:D20"/>
    <mergeCell ref="A22:D22"/>
    <mergeCell ref="A18:D18"/>
    <mergeCell ref="D28:K28"/>
    <mergeCell ref="A13:D13"/>
    <mergeCell ref="A14:D14"/>
    <mergeCell ref="A21:D21"/>
    <mergeCell ref="A15:D15"/>
    <mergeCell ref="C26:K27"/>
    <mergeCell ref="A24:D24"/>
  </mergeCells>
  <hyperlinks>
    <hyperlink ref="J2: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27.xml><?xml version="1.0" encoding="utf-8"?>
<worksheet xmlns="http://schemas.openxmlformats.org/spreadsheetml/2006/main" xmlns:r="http://schemas.openxmlformats.org/officeDocument/2006/relationships">
  <dimension ref="A2:L28"/>
  <sheetViews>
    <sheetView showGridLines="0" showRowColHeaders="0" zoomScalePageLayoutView="0" workbookViewId="0" topLeftCell="A1">
      <pane xSplit="4" ySplit="9" topLeftCell="E10"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83203125" style="0" customWidth="1"/>
    <col min="5" max="5" width="11.33203125" style="0" customWidth="1"/>
    <col min="6" max="8" width="13.16015625" style="0" customWidth="1"/>
    <col min="9" max="11" width="13" style="0" customWidth="1"/>
    <col min="12" max="16384" width="0" style="0" hidden="1" customWidth="1"/>
  </cols>
  <sheetData>
    <row r="1" ht="15.75" customHeight="1"/>
    <row r="2" spans="1:12" ht="12.75" customHeight="1">
      <c r="A2" s="268" t="s">
        <v>277</v>
      </c>
      <c r="B2" s="276"/>
      <c r="C2" s="276"/>
      <c r="D2" s="276"/>
      <c r="E2" s="276"/>
      <c r="F2" s="276"/>
      <c r="G2" s="276"/>
      <c r="H2" s="276"/>
      <c r="I2" s="276"/>
      <c r="J2" s="254" t="s">
        <v>276</v>
      </c>
      <c r="K2" s="254"/>
      <c r="L2" t="s">
        <v>1</v>
      </c>
    </row>
    <row r="3" spans="1:9" ht="12.75" customHeight="1">
      <c r="A3" s="268" t="s">
        <v>275</v>
      </c>
      <c r="B3" s="276"/>
      <c r="C3" s="276"/>
      <c r="D3" s="276"/>
      <c r="E3" s="276"/>
      <c r="F3" s="276"/>
      <c r="G3" s="276"/>
      <c r="H3" s="276"/>
      <c r="I3" s="276"/>
    </row>
    <row r="4" spans="1:9" ht="12.75" customHeight="1">
      <c r="A4" s="268" t="s">
        <v>274</v>
      </c>
      <c r="B4" s="276"/>
      <c r="C4" s="276"/>
      <c r="D4" s="276"/>
      <c r="E4" s="276"/>
      <c r="F4" s="276"/>
      <c r="G4" s="276"/>
      <c r="H4" s="276"/>
      <c r="I4" s="276"/>
    </row>
    <row r="5" spans="1:9" ht="12.75" customHeight="1">
      <c r="A5" s="268" t="s">
        <v>22</v>
      </c>
      <c r="B5" s="276"/>
      <c r="C5" s="276"/>
      <c r="D5" s="276"/>
      <c r="E5" s="276"/>
      <c r="F5" s="276"/>
      <c r="G5" s="276"/>
      <c r="H5" s="276"/>
      <c r="I5" s="276"/>
    </row>
    <row r="6" spans="1:11" ht="11.25">
      <c r="A6" s="5"/>
      <c r="B6" s="5"/>
      <c r="C6" s="5"/>
      <c r="D6" s="5"/>
      <c r="E6" s="6"/>
      <c r="F6" s="6"/>
      <c r="G6" s="6"/>
      <c r="H6" s="6"/>
      <c r="I6" s="6"/>
      <c r="J6" s="15"/>
      <c r="K6" s="15"/>
    </row>
    <row r="7" ht="1.5" customHeight="1"/>
    <row r="8" spans="1:11" ht="22.5" customHeight="1">
      <c r="A8" s="269" t="s">
        <v>57</v>
      </c>
      <c r="B8" s="277"/>
      <c r="C8" s="277"/>
      <c r="D8" s="277"/>
      <c r="E8" s="25" t="s">
        <v>4</v>
      </c>
      <c r="F8" s="12" t="s">
        <v>256</v>
      </c>
      <c r="G8" s="12" t="s">
        <v>255</v>
      </c>
      <c r="H8" s="12" t="s">
        <v>254</v>
      </c>
      <c r="I8" s="12" t="s">
        <v>253</v>
      </c>
      <c r="J8" s="12" t="s">
        <v>252</v>
      </c>
      <c r="K8" s="12" t="s">
        <v>251</v>
      </c>
    </row>
    <row r="9" spans="1:11" ht="1.5" customHeight="1">
      <c r="A9" s="7"/>
      <c r="B9" s="7"/>
      <c r="C9" s="7"/>
      <c r="D9" s="7"/>
      <c r="E9" s="15"/>
      <c r="F9" s="15"/>
      <c r="G9" s="15"/>
      <c r="H9" s="15"/>
      <c r="I9" s="15"/>
      <c r="J9" s="15"/>
      <c r="K9" s="15"/>
    </row>
    <row r="10" spans="1:11" ht="23.25" customHeight="1">
      <c r="A10" s="328" t="s">
        <v>4</v>
      </c>
      <c r="B10" s="327"/>
      <c r="C10" s="327"/>
      <c r="D10" s="327"/>
      <c r="E10" s="111">
        <f>SUM(E11+E23)</f>
        <v>250</v>
      </c>
      <c r="F10" s="111">
        <f aca="true" t="shared" si="0" ref="F10:K10">SUM(F11+F23)</f>
        <v>23</v>
      </c>
      <c r="G10" s="111">
        <f t="shared" si="0"/>
        <v>140</v>
      </c>
      <c r="H10" s="111">
        <f t="shared" si="0"/>
        <v>27</v>
      </c>
      <c r="I10" s="111">
        <f t="shared" si="0"/>
        <v>60</v>
      </c>
      <c r="J10" s="111">
        <f t="shared" si="0"/>
        <v>0</v>
      </c>
      <c r="K10" s="111">
        <f t="shared" si="0"/>
        <v>0</v>
      </c>
    </row>
    <row r="11" spans="1:11" ht="34.5" customHeight="1">
      <c r="A11" s="316" t="s">
        <v>55</v>
      </c>
      <c r="B11" s="314"/>
      <c r="C11" s="314"/>
      <c r="D11" s="314"/>
      <c r="E11" s="111">
        <f>SUM(E12+E13+E20+E21+E22)</f>
        <v>249</v>
      </c>
      <c r="F11" s="109">
        <f aca="true" t="shared" si="1" ref="F11:K11">SUM(F12+F13+F20+F21+F22)</f>
        <v>22</v>
      </c>
      <c r="G11" s="109">
        <f t="shared" si="1"/>
        <v>140</v>
      </c>
      <c r="H11" s="109">
        <f t="shared" si="1"/>
        <v>27</v>
      </c>
      <c r="I11" s="109">
        <f t="shared" si="1"/>
        <v>60</v>
      </c>
      <c r="J11" s="109">
        <f t="shared" si="1"/>
        <v>0</v>
      </c>
      <c r="K11" s="109">
        <f t="shared" si="1"/>
        <v>0</v>
      </c>
    </row>
    <row r="12" spans="1:11" ht="23.25" customHeight="1">
      <c r="A12" s="303" t="s">
        <v>54</v>
      </c>
      <c r="B12" s="304"/>
      <c r="C12" s="304"/>
      <c r="D12" s="304"/>
      <c r="E12" s="111">
        <v>38</v>
      </c>
      <c r="F12" s="109">
        <v>2</v>
      </c>
      <c r="G12" s="109">
        <v>26</v>
      </c>
      <c r="H12" s="109">
        <v>4</v>
      </c>
      <c r="I12" s="109">
        <v>6</v>
      </c>
      <c r="J12" s="109">
        <v>0</v>
      </c>
      <c r="K12" s="110">
        <v>0</v>
      </c>
    </row>
    <row r="13" spans="1:11" ht="28.5" customHeight="1">
      <c r="A13" s="303" t="s">
        <v>53</v>
      </c>
      <c r="B13" s="304"/>
      <c r="C13" s="304"/>
      <c r="D13" s="304"/>
      <c r="E13" s="111">
        <f>SUM(E14:E19)</f>
        <v>203</v>
      </c>
      <c r="F13" s="109">
        <f aca="true" t="shared" si="2" ref="F13:K13">SUM(F14:F19)</f>
        <v>20</v>
      </c>
      <c r="G13" s="109">
        <f t="shared" si="2"/>
        <v>107</v>
      </c>
      <c r="H13" s="109">
        <f t="shared" si="2"/>
        <v>22</v>
      </c>
      <c r="I13" s="109">
        <f t="shared" si="2"/>
        <v>54</v>
      </c>
      <c r="J13" s="109">
        <f t="shared" si="2"/>
        <v>0</v>
      </c>
      <c r="K13" s="109">
        <f t="shared" si="2"/>
        <v>0</v>
      </c>
    </row>
    <row r="14" spans="1:11" ht="23.25" customHeight="1">
      <c r="A14" s="279" t="s">
        <v>268</v>
      </c>
      <c r="B14" s="280"/>
      <c r="C14" s="280"/>
      <c r="D14" s="280"/>
      <c r="E14" s="111">
        <v>30</v>
      </c>
      <c r="F14" s="109">
        <v>5</v>
      </c>
      <c r="G14" s="109">
        <v>16</v>
      </c>
      <c r="H14" s="109">
        <v>2</v>
      </c>
      <c r="I14" s="109">
        <v>7</v>
      </c>
      <c r="J14" s="109">
        <v>0</v>
      </c>
      <c r="K14" s="110">
        <v>0</v>
      </c>
    </row>
    <row r="15" spans="1:11" ht="17.25" customHeight="1">
      <c r="A15" s="279" t="s">
        <v>267</v>
      </c>
      <c r="B15" s="280"/>
      <c r="C15" s="280"/>
      <c r="D15" s="280"/>
      <c r="E15" s="111">
        <v>30</v>
      </c>
      <c r="F15" s="109">
        <v>2</v>
      </c>
      <c r="G15" s="109">
        <v>18</v>
      </c>
      <c r="H15" s="109">
        <v>1</v>
      </c>
      <c r="I15" s="109">
        <v>9</v>
      </c>
      <c r="J15" s="109">
        <v>0</v>
      </c>
      <c r="K15" s="110">
        <v>0</v>
      </c>
    </row>
    <row r="16" spans="1:11" ht="17.25" customHeight="1">
      <c r="A16" s="279" t="s">
        <v>266</v>
      </c>
      <c r="B16" s="280"/>
      <c r="C16" s="280"/>
      <c r="D16" s="280"/>
      <c r="E16" s="111">
        <v>32</v>
      </c>
      <c r="F16" s="109">
        <v>2</v>
      </c>
      <c r="G16" s="109">
        <v>18</v>
      </c>
      <c r="H16" s="109">
        <v>4</v>
      </c>
      <c r="I16" s="109">
        <v>8</v>
      </c>
      <c r="J16" s="109">
        <v>0</v>
      </c>
      <c r="K16" s="110">
        <v>0</v>
      </c>
    </row>
    <row r="17" spans="1:11" ht="17.25" customHeight="1">
      <c r="A17" s="279" t="s">
        <v>265</v>
      </c>
      <c r="B17" s="280"/>
      <c r="C17" s="280"/>
      <c r="D17" s="280"/>
      <c r="E17" s="111">
        <v>16</v>
      </c>
      <c r="F17" s="109">
        <v>2</v>
      </c>
      <c r="G17" s="109">
        <v>10</v>
      </c>
      <c r="H17" s="109">
        <v>1</v>
      </c>
      <c r="I17" s="109">
        <v>3</v>
      </c>
      <c r="J17" s="109">
        <v>0</v>
      </c>
      <c r="K17" s="110">
        <v>0</v>
      </c>
    </row>
    <row r="18" spans="1:11" ht="17.25" customHeight="1">
      <c r="A18" s="279" t="s">
        <v>264</v>
      </c>
      <c r="B18" s="280"/>
      <c r="C18" s="280"/>
      <c r="D18" s="280"/>
      <c r="E18" s="111">
        <v>31</v>
      </c>
      <c r="F18" s="109">
        <v>3</v>
      </c>
      <c r="G18" s="109">
        <v>19</v>
      </c>
      <c r="H18" s="109">
        <v>1</v>
      </c>
      <c r="I18" s="109">
        <v>8</v>
      </c>
      <c r="J18" s="109">
        <v>0</v>
      </c>
      <c r="K18" s="110">
        <v>0</v>
      </c>
    </row>
    <row r="19" spans="1:11" ht="17.25" customHeight="1">
      <c r="A19" s="279" t="s">
        <v>263</v>
      </c>
      <c r="B19" s="280"/>
      <c r="C19" s="280"/>
      <c r="D19" s="280"/>
      <c r="E19" s="111">
        <v>64</v>
      </c>
      <c r="F19" s="109">
        <v>6</v>
      </c>
      <c r="G19" s="109">
        <v>26</v>
      </c>
      <c r="H19" s="109">
        <v>13</v>
      </c>
      <c r="I19" s="109">
        <v>19</v>
      </c>
      <c r="J19" s="109">
        <v>0</v>
      </c>
      <c r="K19" s="110">
        <v>0</v>
      </c>
    </row>
    <row r="20" spans="1:11" ht="23.25" customHeight="1">
      <c r="A20" s="303" t="s">
        <v>52</v>
      </c>
      <c r="B20" s="304"/>
      <c r="C20" s="304"/>
      <c r="D20" s="304"/>
      <c r="E20" s="111">
        <v>3</v>
      </c>
      <c r="F20" s="109">
        <v>0</v>
      </c>
      <c r="G20" s="109">
        <v>2</v>
      </c>
      <c r="H20" s="109">
        <v>1</v>
      </c>
      <c r="I20" s="109">
        <v>0</v>
      </c>
      <c r="J20" s="109">
        <v>0</v>
      </c>
      <c r="K20" s="110">
        <v>0</v>
      </c>
    </row>
    <row r="21" spans="1:11" ht="17.25" customHeight="1">
      <c r="A21" s="303" t="s">
        <v>51</v>
      </c>
      <c r="B21" s="304"/>
      <c r="C21" s="304"/>
      <c r="D21" s="304"/>
      <c r="E21" s="111">
        <v>5</v>
      </c>
      <c r="F21" s="109">
        <v>0</v>
      </c>
      <c r="G21" s="109">
        <v>5</v>
      </c>
      <c r="H21" s="109">
        <v>0</v>
      </c>
      <c r="I21" s="109">
        <v>0</v>
      </c>
      <c r="J21" s="109">
        <v>0</v>
      </c>
      <c r="K21" s="110">
        <v>0</v>
      </c>
    </row>
    <row r="22" spans="1:11" ht="17.25" customHeight="1">
      <c r="A22" s="303" t="s">
        <v>42</v>
      </c>
      <c r="B22" s="304"/>
      <c r="C22" s="304"/>
      <c r="D22" s="304"/>
      <c r="E22" s="111">
        <v>0</v>
      </c>
      <c r="F22" s="109">
        <v>0</v>
      </c>
      <c r="G22" s="109">
        <v>0</v>
      </c>
      <c r="H22" s="109">
        <v>0</v>
      </c>
      <c r="I22" s="109">
        <v>0</v>
      </c>
      <c r="J22" s="109">
        <v>0</v>
      </c>
      <c r="K22" s="110">
        <v>0</v>
      </c>
    </row>
    <row r="23" spans="1:11" ht="23.25" customHeight="1">
      <c r="A23" s="305" t="s">
        <v>49</v>
      </c>
      <c r="B23" s="312"/>
      <c r="C23" s="312"/>
      <c r="D23" s="312"/>
      <c r="E23" s="111">
        <v>1</v>
      </c>
      <c r="F23" s="109">
        <v>1</v>
      </c>
      <c r="G23" s="109">
        <v>0</v>
      </c>
      <c r="H23" s="109">
        <v>0</v>
      </c>
      <c r="I23" s="109">
        <v>0</v>
      </c>
      <c r="J23" s="109">
        <v>0</v>
      </c>
      <c r="K23" s="110">
        <v>0</v>
      </c>
    </row>
    <row r="24" spans="1:11" ht="17.25" customHeight="1">
      <c r="A24" s="255"/>
      <c r="B24" s="255"/>
      <c r="C24" s="255"/>
      <c r="D24" s="255"/>
      <c r="E24" s="15"/>
      <c r="F24" s="15"/>
      <c r="G24" s="15"/>
      <c r="H24" s="15"/>
      <c r="I24" s="15"/>
      <c r="J24" s="15"/>
      <c r="K24" s="15"/>
    </row>
    <row r="25" spans="1:11" ht="11.25" customHeight="1">
      <c r="A25" s="16"/>
      <c r="B25" s="16"/>
      <c r="C25" s="16"/>
      <c r="D25" s="16"/>
      <c r="E25" s="16"/>
      <c r="F25" s="16"/>
      <c r="G25" s="16"/>
      <c r="H25" s="16"/>
      <c r="I25" s="16"/>
      <c r="J25" s="16"/>
      <c r="K25" s="18"/>
    </row>
    <row r="26" spans="1:11" ht="11.25" customHeight="1">
      <c r="A26" s="19" t="s">
        <v>14</v>
      </c>
      <c r="B26" s="16"/>
      <c r="C26" s="336" t="s">
        <v>273</v>
      </c>
      <c r="D26" s="311"/>
      <c r="E26" s="311"/>
      <c r="F26" s="311"/>
      <c r="G26" s="311"/>
      <c r="H26" s="311"/>
      <c r="I26" s="311"/>
      <c r="J26" s="311"/>
      <c r="K26" s="311"/>
    </row>
    <row r="27" spans="1:11" ht="11.25" customHeight="1">
      <c r="A27" s="19" t="s">
        <v>17</v>
      </c>
      <c r="B27" s="16"/>
      <c r="C27" s="66"/>
      <c r="D27" s="260" t="s">
        <v>261</v>
      </c>
      <c r="E27" s="350"/>
      <c r="F27" s="350"/>
      <c r="G27" s="350"/>
      <c r="H27" s="350"/>
      <c r="I27" s="350"/>
      <c r="J27" s="350"/>
      <c r="K27" s="350"/>
    </row>
    <row r="28" ht="11.25" hidden="1">
      <c r="A28" t="s">
        <v>1</v>
      </c>
    </row>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23.25" customHeight="1" hidden="1"/>
  </sheetData>
  <sheetProtection/>
  <mergeCells count="23">
    <mergeCell ref="D27:K27"/>
    <mergeCell ref="A22:D22"/>
    <mergeCell ref="A20:D20"/>
    <mergeCell ref="A24:D24"/>
    <mergeCell ref="A21:D21"/>
    <mergeCell ref="A15:D15"/>
    <mergeCell ref="A16:D16"/>
    <mergeCell ref="A17:D17"/>
    <mergeCell ref="A19:D19"/>
    <mergeCell ref="C26:K26"/>
    <mergeCell ref="A23:D23"/>
    <mergeCell ref="A11:D11"/>
    <mergeCell ref="A12:D12"/>
    <mergeCell ref="A13:D13"/>
    <mergeCell ref="A18:D18"/>
    <mergeCell ref="A8:D8"/>
    <mergeCell ref="A14:D14"/>
    <mergeCell ref="J2:K2"/>
    <mergeCell ref="A2:I2"/>
    <mergeCell ref="A3:I3"/>
    <mergeCell ref="A5:I5"/>
    <mergeCell ref="A4:I4"/>
    <mergeCell ref="A10:D10"/>
  </mergeCells>
  <hyperlinks>
    <hyperlink ref="J2: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28.xml><?xml version="1.0" encoding="utf-8"?>
<worksheet xmlns="http://schemas.openxmlformats.org/spreadsheetml/2006/main" xmlns:r="http://schemas.openxmlformats.org/officeDocument/2006/relationships">
  <dimension ref="A2:L27"/>
  <sheetViews>
    <sheetView showGridLines="0" showRowColHeaders="0" zoomScalePageLayoutView="0" workbookViewId="0" topLeftCell="A1">
      <pane xSplit="4" ySplit="9" topLeftCell="E10"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 style="0" customWidth="1"/>
    <col min="5" max="5" width="11.33203125" style="0" customWidth="1"/>
    <col min="6" max="8" width="13.33203125" style="0" customWidth="1"/>
    <col min="9" max="10" width="13.16015625" style="0" customWidth="1"/>
    <col min="11" max="11" width="13" style="0" customWidth="1"/>
    <col min="12" max="16384" width="0" style="0" hidden="1" customWidth="1"/>
  </cols>
  <sheetData>
    <row r="1" ht="15.75" customHeight="1"/>
    <row r="2" spans="1:12" ht="12.75">
      <c r="A2" s="274" t="s">
        <v>285</v>
      </c>
      <c r="B2" s="275"/>
      <c r="C2" s="275"/>
      <c r="D2" s="275"/>
      <c r="E2" s="275"/>
      <c r="F2" s="275"/>
      <c r="G2" s="275"/>
      <c r="H2" s="275"/>
      <c r="I2" s="275"/>
      <c r="J2" s="254" t="s">
        <v>284</v>
      </c>
      <c r="K2" s="254"/>
      <c r="L2" t="s">
        <v>1</v>
      </c>
    </row>
    <row r="3" spans="1:9" ht="12.75">
      <c r="A3" s="274" t="s">
        <v>283</v>
      </c>
      <c r="B3" s="275"/>
      <c r="C3" s="275"/>
      <c r="D3" s="275"/>
      <c r="E3" s="275"/>
      <c r="F3" s="275"/>
      <c r="G3" s="275"/>
      <c r="H3" s="275"/>
      <c r="I3" s="275"/>
    </row>
    <row r="4" spans="1:9" ht="12.75">
      <c r="A4" s="274" t="s">
        <v>269</v>
      </c>
      <c r="B4" s="275"/>
      <c r="C4" s="275"/>
      <c r="D4" s="275"/>
      <c r="E4" s="275"/>
      <c r="F4" s="275"/>
      <c r="G4" s="275"/>
      <c r="H4" s="275"/>
      <c r="I4" s="275"/>
    </row>
    <row r="5" spans="1:9" ht="12.75">
      <c r="A5" s="268" t="s">
        <v>22</v>
      </c>
      <c r="B5" s="276"/>
      <c r="C5" s="276"/>
      <c r="D5" s="276"/>
      <c r="E5" s="276"/>
      <c r="F5" s="276"/>
      <c r="G5" s="276"/>
      <c r="H5" s="276"/>
      <c r="I5" s="276"/>
    </row>
    <row r="6" spans="1:11" ht="11.25">
      <c r="A6" s="5"/>
      <c r="B6" s="5"/>
      <c r="C6" s="5"/>
      <c r="D6" s="5"/>
      <c r="E6" s="6"/>
      <c r="F6" s="6"/>
      <c r="G6" s="6"/>
      <c r="H6" s="6"/>
      <c r="I6" s="6"/>
      <c r="J6" s="15"/>
      <c r="K6" s="15"/>
    </row>
    <row r="7" ht="1.5" customHeight="1"/>
    <row r="8" spans="1:11" ht="22.5" customHeight="1">
      <c r="A8" s="269" t="s">
        <v>57</v>
      </c>
      <c r="B8" s="277"/>
      <c r="C8" s="277"/>
      <c r="D8" s="277"/>
      <c r="E8" s="25" t="s">
        <v>4</v>
      </c>
      <c r="F8" s="12" t="s">
        <v>256</v>
      </c>
      <c r="G8" s="12" t="s">
        <v>255</v>
      </c>
      <c r="H8" s="12" t="s">
        <v>254</v>
      </c>
      <c r="I8" s="12" t="s">
        <v>253</v>
      </c>
      <c r="J8" s="12" t="s">
        <v>252</v>
      </c>
      <c r="K8" s="12" t="s">
        <v>251</v>
      </c>
    </row>
    <row r="9" spans="1:11" ht="1.5" customHeight="1">
      <c r="A9" s="7"/>
      <c r="B9" s="7"/>
      <c r="C9" s="7"/>
      <c r="D9" s="7"/>
      <c r="E9" s="15"/>
      <c r="F9" s="15"/>
      <c r="G9" s="15"/>
      <c r="H9" s="15"/>
      <c r="I9" s="15"/>
      <c r="J9" s="15"/>
      <c r="K9" s="15"/>
    </row>
    <row r="10" spans="1:11" ht="23.25" customHeight="1">
      <c r="A10" s="328" t="s">
        <v>4</v>
      </c>
      <c r="B10" s="327"/>
      <c r="C10" s="327"/>
      <c r="D10" s="327"/>
      <c r="E10" s="115">
        <f>SUM(E11+E19+E20+E21+E22)</f>
        <v>385</v>
      </c>
      <c r="F10" s="115">
        <f aca="true" t="shared" si="0" ref="F10:K10">SUM(F11+F19+F20+F21+F22)</f>
        <v>24</v>
      </c>
      <c r="G10" s="115">
        <f t="shared" si="0"/>
        <v>209</v>
      </c>
      <c r="H10" s="115">
        <f t="shared" si="0"/>
        <v>76</v>
      </c>
      <c r="I10" s="115">
        <f t="shared" si="0"/>
        <v>76</v>
      </c>
      <c r="J10" s="115">
        <f t="shared" si="0"/>
        <v>0</v>
      </c>
      <c r="K10" s="115">
        <f t="shared" si="0"/>
        <v>0</v>
      </c>
    </row>
    <row r="11" spans="1:12" ht="23.25" customHeight="1">
      <c r="A11" s="316" t="s">
        <v>47</v>
      </c>
      <c r="B11" s="314"/>
      <c r="C11" s="314"/>
      <c r="D11" s="314"/>
      <c r="E11" s="112">
        <f>SUM(E12+E18)</f>
        <v>161</v>
      </c>
      <c r="F11" s="113">
        <f aca="true" t="shared" si="1" ref="F11:K11">SUM(F12+F18)</f>
        <v>15</v>
      </c>
      <c r="G11" s="113">
        <f t="shared" si="1"/>
        <v>94</v>
      </c>
      <c r="H11" s="113">
        <f t="shared" si="1"/>
        <v>25</v>
      </c>
      <c r="I11" s="113">
        <f t="shared" si="1"/>
        <v>27</v>
      </c>
      <c r="J11" s="113">
        <f t="shared" si="1"/>
        <v>0</v>
      </c>
      <c r="K11" s="113">
        <f t="shared" si="1"/>
        <v>0</v>
      </c>
      <c r="L11" s="106"/>
    </row>
    <row r="12" spans="1:12" ht="23.25" customHeight="1">
      <c r="A12" s="303" t="s">
        <v>46</v>
      </c>
      <c r="B12" s="304"/>
      <c r="C12" s="304"/>
      <c r="D12" s="304"/>
      <c r="E12" s="116">
        <f>SUM(E13:E17)</f>
        <v>152</v>
      </c>
      <c r="F12" s="114">
        <f aca="true" t="shared" si="2" ref="F12:K12">SUM(F13:F17)</f>
        <v>14</v>
      </c>
      <c r="G12" s="114">
        <f t="shared" si="2"/>
        <v>86</v>
      </c>
      <c r="H12" s="114">
        <f t="shared" si="2"/>
        <v>25</v>
      </c>
      <c r="I12" s="114">
        <f t="shared" si="2"/>
        <v>27</v>
      </c>
      <c r="J12" s="114">
        <f t="shared" si="2"/>
        <v>0</v>
      </c>
      <c r="K12" s="114">
        <f t="shared" si="2"/>
        <v>0</v>
      </c>
      <c r="L12" s="106"/>
    </row>
    <row r="13" spans="1:12" ht="23.25" customHeight="1">
      <c r="A13" s="279" t="s">
        <v>45</v>
      </c>
      <c r="B13" s="280"/>
      <c r="C13" s="280"/>
      <c r="D13" s="280"/>
      <c r="E13" s="112">
        <v>37</v>
      </c>
      <c r="F13" s="113">
        <v>0</v>
      </c>
      <c r="G13" s="113">
        <v>12</v>
      </c>
      <c r="H13" s="113">
        <v>24</v>
      </c>
      <c r="I13" s="113">
        <v>1</v>
      </c>
      <c r="J13" s="113">
        <v>0</v>
      </c>
      <c r="K13" s="113">
        <v>0</v>
      </c>
      <c r="L13" s="106"/>
    </row>
    <row r="14" spans="1:12" ht="17.25" customHeight="1">
      <c r="A14" s="279" t="s">
        <v>44</v>
      </c>
      <c r="B14" s="280"/>
      <c r="C14" s="280"/>
      <c r="D14" s="280"/>
      <c r="E14" s="112">
        <v>85</v>
      </c>
      <c r="F14" s="113">
        <v>12</v>
      </c>
      <c r="G14" s="113">
        <v>64</v>
      </c>
      <c r="H14" s="113">
        <v>1</v>
      </c>
      <c r="I14" s="113">
        <v>8</v>
      </c>
      <c r="J14" s="113">
        <v>0</v>
      </c>
      <c r="K14" s="113">
        <v>0</v>
      </c>
      <c r="L14" s="106"/>
    </row>
    <row r="15" spans="1:12" ht="17.25" customHeight="1">
      <c r="A15" s="279" t="s">
        <v>43</v>
      </c>
      <c r="B15" s="280"/>
      <c r="C15" s="280"/>
      <c r="D15" s="280"/>
      <c r="E15" s="112">
        <v>13</v>
      </c>
      <c r="F15" s="113">
        <v>2</v>
      </c>
      <c r="G15" s="113">
        <v>8</v>
      </c>
      <c r="H15" s="113">
        <v>0</v>
      </c>
      <c r="I15" s="113">
        <v>3</v>
      </c>
      <c r="J15" s="113">
        <v>0</v>
      </c>
      <c r="K15" s="113">
        <v>0</v>
      </c>
      <c r="L15" s="106"/>
    </row>
    <row r="16" spans="1:12" ht="17.25" customHeight="1">
      <c r="A16" s="279" t="s">
        <v>42</v>
      </c>
      <c r="B16" s="280"/>
      <c r="C16" s="280"/>
      <c r="D16" s="280"/>
      <c r="E16" s="112">
        <v>2</v>
      </c>
      <c r="F16" s="113">
        <v>0</v>
      </c>
      <c r="G16" s="113">
        <v>2</v>
      </c>
      <c r="H16" s="113">
        <v>0</v>
      </c>
      <c r="I16" s="113">
        <v>0</v>
      </c>
      <c r="J16" s="113">
        <v>0</v>
      </c>
      <c r="K16" s="113">
        <v>0</v>
      </c>
      <c r="L16" s="106"/>
    </row>
    <row r="17" spans="1:11" ht="17.25" customHeight="1">
      <c r="A17" s="279" t="s">
        <v>41</v>
      </c>
      <c r="B17" s="280"/>
      <c r="C17" s="280"/>
      <c r="D17" s="280"/>
      <c r="E17" s="112">
        <v>15</v>
      </c>
      <c r="F17" s="113">
        <v>0</v>
      </c>
      <c r="G17" s="113">
        <v>0</v>
      </c>
      <c r="H17" s="113">
        <v>0</v>
      </c>
      <c r="I17" s="113">
        <v>15</v>
      </c>
      <c r="J17" s="113">
        <v>0</v>
      </c>
      <c r="K17" s="113">
        <v>0</v>
      </c>
    </row>
    <row r="18" spans="1:11" ht="34.5" customHeight="1">
      <c r="A18" s="303" t="s">
        <v>282</v>
      </c>
      <c r="B18" s="304"/>
      <c r="C18" s="304"/>
      <c r="D18" s="304"/>
      <c r="E18" s="94">
        <v>9</v>
      </c>
      <c r="F18" s="16">
        <v>1</v>
      </c>
      <c r="G18" s="16">
        <v>8</v>
      </c>
      <c r="H18" s="16">
        <v>0</v>
      </c>
      <c r="I18" s="16">
        <v>0</v>
      </c>
      <c r="J18" s="16">
        <v>0</v>
      </c>
      <c r="K18" s="46">
        <v>0</v>
      </c>
    </row>
    <row r="19" spans="1:11" ht="34.5" customHeight="1">
      <c r="A19" s="316" t="s">
        <v>281</v>
      </c>
      <c r="B19" s="312"/>
      <c r="C19" s="312"/>
      <c r="D19" s="312"/>
      <c r="E19" s="94">
        <v>17</v>
      </c>
      <c r="F19" s="16">
        <v>0</v>
      </c>
      <c r="G19" s="16">
        <v>17</v>
      </c>
      <c r="H19" s="16">
        <v>0</v>
      </c>
      <c r="I19" s="16">
        <v>0</v>
      </c>
      <c r="J19" s="16">
        <v>0</v>
      </c>
      <c r="K19" s="46">
        <v>0</v>
      </c>
    </row>
    <row r="20" spans="1:11" ht="28.5" customHeight="1">
      <c r="A20" s="316" t="s">
        <v>280</v>
      </c>
      <c r="B20" s="312"/>
      <c r="C20" s="312"/>
      <c r="D20" s="312"/>
      <c r="E20" s="94">
        <v>25</v>
      </c>
      <c r="F20" s="16">
        <v>0</v>
      </c>
      <c r="G20" s="16">
        <v>0</v>
      </c>
      <c r="H20" s="16">
        <v>25</v>
      </c>
      <c r="I20" s="16">
        <v>0</v>
      </c>
      <c r="J20" s="16">
        <v>0</v>
      </c>
      <c r="K20" s="46">
        <v>0</v>
      </c>
    </row>
    <row r="21" spans="1:11" ht="17.25" customHeight="1">
      <c r="A21" s="305" t="s">
        <v>38</v>
      </c>
      <c r="B21" s="312"/>
      <c r="C21" s="312"/>
      <c r="D21" s="312"/>
      <c r="E21" s="94">
        <v>100</v>
      </c>
      <c r="F21" s="16">
        <v>7</v>
      </c>
      <c r="G21" s="16">
        <v>63</v>
      </c>
      <c r="H21" s="16">
        <v>14</v>
      </c>
      <c r="I21" s="16">
        <v>16</v>
      </c>
      <c r="J21" s="16">
        <v>0</v>
      </c>
      <c r="K21" s="46">
        <v>0</v>
      </c>
    </row>
    <row r="22" spans="1:11" ht="17.25" customHeight="1">
      <c r="A22" s="305" t="s">
        <v>279</v>
      </c>
      <c r="B22" s="312"/>
      <c r="C22" s="312"/>
      <c r="D22" s="312"/>
      <c r="E22" s="94">
        <v>82</v>
      </c>
      <c r="F22" s="16">
        <v>2</v>
      </c>
      <c r="G22" s="16">
        <v>35</v>
      </c>
      <c r="H22" s="16">
        <v>12</v>
      </c>
      <c r="I22" s="16">
        <v>33</v>
      </c>
      <c r="J22" s="16">
        <v>0</v>
      </c>
      <c r="K22" s="46">
        <v>0</v>
      </c>
    </row>
    <row r="23" spans="1:11" ht="17.25" customHeight="1">
      <c r="A23" s="255"/>
      <c r="B23" s="255"/>
      <c r="C23" s="255"/>
      <c r="D23" s="255"/>
      <c r="E23" s="15"/>
      <c r="F23" s="15"/>
      <c r="G23" s="15"/>
      <c r="H23" s="15"/>
      <c r="I23" s="15"/>
      <c r="J23" s="15"/>
      <c r="K23" s="15"/>
    </row>
    <row r="24" spans="1:11" ht="11.25" customHeight="1">
      <c r="A24" s="16"/>
      <c r="B24" s="16"/>
      <c r="C24" s="16"/>
      <c r="D24" s="16"/>
      <c r="E24" s="16"/>
      <c r="F24" s="16"/>
      <c r="G24" s="16"/>
      <c r="H24" s="16"/>
      <c r="I24" s="16"/>
      <c r="J24" s="16"/>
      <c r="K24" s="18"/>
    </row>
    <row r="25" spans="1:11" ht="11.25" customHeight="1">
      <c r="A25" s="19" t="s">
        <v>15</v>
      </c>
      <c r="B25" s="19" t="s">
        <v>278</v>
      </c>
      <c r="C25" s="16"/>
      <c r="D25" s="16"/>
      <c r="E25" s="16"/>
      <c r="F25" s="16"/>
      <c r="G25" s="16"/>
      <c r="H25" s="16"/>
      <c r="I25" s="16"/>
      <c r="J25" s="16"/>
      <c r="K25" s="16"/>
    </row>
    <row r="26" spans="1:11" ht="11.25" customHeight="1">
      <c r="A26" s="19" t="s">
        <v>17</v>
      </c>
      <c r="B26" s="19"/>
      <c r="C26" s="16"/>
      <c r="D26" s="260" t="s">
        <v>261</v>
      </c>
      <c r="E26" s="350"/>
      <c r="F26" s="350"/>
      <c r="G26" s="350"/>
      <c r="H26" s="350"/>
      <c r="I26" s="350"/>
      <c r="J26" s="350"/>
      <c r="K26" s="350"/>
    </row>
    <row r="27" ht="11.25" hidden="1">
      <c r="A27" t="s">
        <v>1</v>
      </c>
    </row>
  </sheetData>
  <sheetProtection/>
  <mergeCells count="21">
    <mergeCell ref="A19:D19"/>
    <mergeCell ref="A17:D17"/>
    <mergeCell ref="D26:K26"/>
    <mergeCell ref="A20:D20"/>
    <mergeCell ref="A23:D23"/>
    <mergeCell ref="A22:D22"/>
    <mergeCell ref="A21:D21"/>
    <mergeCell ref="A12:D12"/>
    <mergeCell ref="A13:D13"/>
    <mergeCell ref="A14:D14"/>
    <mergeCell ref="A15:D15"/>
    <mergeCell ref="A18:D18"/>
    <mergeCell ref="A16:D16"/>
    <mergeCell ref="J2:K2"/>
    <mergeCell ref="A8:D8"/>
    <mergeCell ref="A10:D10"/>
    <mergeCell ref="A11:D11"/>
    <mergeCell ref="A2:I2"/>
    <mergeCell ref="A3:I3"/>
    <mergeCell ref="A4:I4"/>
    <mergeCell ref="A5:I5"/>
  </mergeCells>
  <hyperlinks>
    <hyperlink ref="J2: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29.xml><?xml version="1.0" encoding="utf-8"?>
<worksheet xmlns="http://schemas.openxmlformats.org/spreadsheetml/2006/main" xmlns:r="http://schemas.openxmlformats.org/officeDocument/2006/relationships">
  <dimension ref="A2:L54"/>
  <sheetViews>
    <sheetView showGridLines="0" showRowColHeaders="0" zoomScalePageLayoutView="0" workbookViewId="0" topLeftCell="A1">
      <pane xSplit="4" ySplit="8" topLeftCell="E9"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 style="0" customWidth="1"/>
    <col min="5" max="5" width="11.16015625" style="0" customWidth="1"/>
    <col min="6" max="9" width="13.33203125" style="0" customWidth="1"/>
    <col min="10" max="10" width="13.16015625" style="0" customWidth="1"/>
    <col min="11" max="11" width="13" style="0" customWidth="1"/>
    <col min="12" max="16384" width="0" style="0" hidden="1" customWidth="1"/>
  </cols>
  <sheetData>
    <row r="1" ht="15.75" customHeight="1"/>
    <row r="2" spans="1:12" ht="12.75">
      <c r="A2" s="274" t="s">
        <v>321</v>
      </c>
      <c r="B2" s="275"/>
      <c r="C2" s="275"/>
      <c r="D2" s="275"/>
      <c r="E2" s="275"/>
      <c r="F2" s="275"/>
      <c r="G2" s="275"/>
      <c r="H2" s="275"/>
      <c r="I2" s="275"/>
      <c r="J2" s="254" t="s">
        <v>320</v>
      </c>
      <c r="K2" s="254"/>
      <c r="L2" t="s">
        <v>1</v>
      </c>
    </row>
    <row r="3" spans="1:9" ht="12.75">
      <c r="A3" s="274" t="s">
        <v>319</v>
      </c>
      <c r="B3" s="275"/>
      <c r="C3" s="275"/>
      <c r="D3" s="275"/>
      <c r="E3" s="275"/>
      <c r="F3" s="275"/>
      <c r="G3" s="275"/>
      <c r="H3" s="275"/>
      <c r="I3" s="275"/>
    </row>
    <row r="4" spans="1:9" ht="12.75">
      <c r="A4" s="268" t="s">
        <v>22</v>
      </c>
      <c r="B4" s="276"/>
      <c r="C4" s="276"/>
      <c r="D4" s="276"/>
      <c r="E4" s="276"/>
      <c r="F4" s="276"/>
      <c r="G4" s="276"/>
      <c r="H4" s="276"/>
      <c r="I4" s="276"/>
    </row>
    <row r="5" spans="1:11" ht="11.25">
      <c r="A5" s="5"/>
      <c r="B5" s="5"/>
      <c r="C5" s="5"/>
      <c r="D5" s="5"/>
      <c r="E5" s="6"/>
      <c r="F5" s="6"/>
      <c r="G5" s="6"/>
      <c r="H5" s="6"/>
      <c r="I5" s="6"/>
      <c r="J5" s="15"/>
      <c r="K5" s="15"/>
    </row>
    <row r="6" ht="1.5" customHeight="1"/>
    <row r="7" spans="1:11" ht="22.5" customHeight="1">
      <c r="A7" s="269" t="s">
        <v>90</v>
      </c>
      <c r="B7" s="277"/>
      <c r="C7" s="277"/>
      <c r="D7" s="277"/>
      <c r="E7" s="25" t="s">
        <v>4</v>
      </c>
      <c r="F7" s="12" t="s">
        <v>256</v>
      </c>
      <c r="G7" s="12" t="s">
        <v>255</v>
      </c>
      <c r="H7" s="12" t="s">
        <v>254</v>
      </c>
      <c r="I7" s="12" t="s">
        <v>253</v>
      </c>
      <c r="J7" s="12" t="s">
        <v>252</v>
      </c>
      <c r="K7" s="12" t="s">
        <v>251</v>
      </c>
    </row>
    <row r="8" spans="1:11" ht="1.5" customHeight="1">
      <c r="A8" s="7"/>
      <c r="B8" s="7"/>
      <c r="C8" s="7"/>
      <c r="D8" s="7"/>
      <c r="E8" s="15"/>
      <c r="F8" s="15"/>
      <c r="G8" s="15"/>
      <c r="H8" s="15"/>
      <c r="I8" s="15"/>
      <c r="J8" s="15"/>
      <c r="K8" s="15"/>
    </row>
    <row r="9" spans="1:12" ht="23.25" customHeight="1">
      <c r="A9" s="315" t="s">
        <v>86</v>
      </c>
      <c r="B9" s="314"/>
      <c r="C9" s="314"/>
      <c r="D9" s="314"/>
      <c r="E9" s="112">
        <v>51</v>
      </c>
      <c r="F9" s="113">
        <v>4</v>
      </c>
      <c r="G9" s="113">
        <v>47</v>
      </c>
      <c r="H9" s="113">
        <v>0</v>
      </c>
      <c r="I9" s="113">
        <v>0</v>
      </c>
      <c r="J9" s="113">
        <v>0</v>
      </c>
      <c r="K9" s="113">
        <v>0</v>
      </c>
      <c r="L9" s="106"/>
    </row>
    <row r="10" spans="1:12" ht="23.25" customHeight="1">
      <c r="A10" s="303" t="s">
        <v>318</v>
      </c>
      <c r="B10" s="304"/>
      <c r="C10" s="304"/>
      <c r="D10" s="304"/>
      <c r="E10" s="112">
        <v>22</v>
      </c>
      <c r="F10" s="113">
        <v>3</v>
      </c>
      <c r="G10" s="113">
        <v>19</v>
      </c>
      <c r="H10" s="113">
        <v>0</v>
      </c>
      <c r="I10" s="113">
        <v>0</v>
      </c>
      <c r="J10" s="113">
        <v>0</v>
      </c>
      <c r="K10" s="113">
        <v>0</v>
      </c>
      <c r="L10" s="106"/>
    </row>
    <row r="11" spans="1:12" s="49" customFormat="1" ht="17.25" customHeight="1">
      <c r="A11" s="303" t="s">
        <v>317</v>
      </c>
      <c r="B11" s="304"/>
      <c r="C11" s="304"/>
      <c r="D11" s="304"/>
      <c r="E11" s="112">
        <v>29</v>
      </c>
      <c r="F11" s="113">
        <v>1</v>
      </c>
      <c r="G11" s="113">
        <v>28</v>
      </c>
      <c r="H11" s="113">
        <v>0</v>
      </c>
      <c r="I11" s="113">
        <v>0</v>
      </c>
      <c r="J11" s="113">
        <v>0</v>
      </c>
      <c r="K11" s="113">
        <v>0</v>
      </c>
      <c r="L11" s="106"/>
    </row>
    <row r="12" spans="1:12" ht="23.25" customHeight="1">
      <c r="A12" s="316" t="s">
        <v>89</v>
      </c>
      <c r="B12" s="314"/>
      <c r="C12" s="314"/>
      <c r="D12" s="314"/>
      <c r="E12" s="112">
        <v>102</v>
      </c>
      <c r="F12" s="113">
        <v>8</v>
      </c>
      <c r="G12" s="113">
        <v>58</v>
      </c>
      <c r="H12" s="113">
        <v>14</v>
      </c>
      <c r="I12" s="113">
        <v>22</v>
      </c>
      <c r="J12" s="113">
        <v>0</v>
      </c>
      <c r="K12" s="113">
        <v>0</v>
      </c>
      <c r="L12" s="106"/>
    </row>
    <row r="13" spans="1:12" ht="23.25" customHeight="1">
      <c r="A13" s="303" t="s">
        <v>316</v>
      </c>
      <c r="B13" s="304"/>
      <c r="C13" s="304"/>
      <c r="D13" s="304"/>
      <c r="E13" s="112">
        <v>6</v>
      </c>
      <c r="F13" s="113">
        <v>0</v>
      </c>
      <c r="G13" s="113">
        <v>6</v>
      </c>
      <c r="H13" s="113">
        <v>0</v>
      </c>
      <c r="I13" s="113">
        <v>0</v>
      </c>
      <c r="J13" s="113">
        <v>0</v>
      </c>
      <c r="K13" s="113">
        <v>0</v>
      </c>
      <c r="L13" s="106"/>
    </row>
    <row r="14" spans="1:12" ht="17.25" customHeight="1">
      <c r="A14" s="303" t="s">
        <v>315</v>
      </c>
      <c r="B14" s="304"/>
      <c r="C14" s="304"/>
      <c r="D14" s="304"/>
      <c r="E14" s="112">
        <v>12</v>
      </c>
      <c r="F14" s="113">
        <v>4</v>
      </c>
      <c r="G14" s="113">
        <v>6</v>
      </c>
      <c r="H14" s="113">
        <v>0</v>
      </c>
      <c r="I14" s="113">
        <v>2</v>
      </c>
      <c r="J14" s="113">
        <v>0</v>
      </c>
      <c r="K14" s="113">
        <v>0</v>
      </c>
      <c r="L14" s="106"/>
    </row>
    <row r="15" spans="1:12" ht="17.25" customHeight="1">
      <c r="A15" s="303" t="s">
        <v>314</v>
      </c>
      <c r="B15" s="304"/>
      <c r="C15" s="304"/>
      <c r="D15" s="304"/>
      <c r="E15" s="112">
        <v>6</v>
      </c>
      <c r="F15" s="113">
        <v>0</v>
      </c>
      <c r="G15" s="113">
        <v>6</v>
      </c>
      <c r="H15" s="113">
        <v>0</v>
      </c>
      <c r="I15" s="113">
        <v>0</v>
      </c>
      <c r="J15" s="113">
        <v>0</v>
      </c>
      <c r="K15" s="113">
        <v>0</v>
      </c>
      <c r="L15" s="106"/>
    </row>
    <row r="16" spans="1:12" ht="17.25" customHeight="1">
      <c r="A16" s="303" t="s">
        <v>313</v>
      </c>
      <c r="B16" s="304"/>
      <c r="C16" s="304"/>
      <c r="D16" s="304"/>
      <c r="E16" s="112">
        <v>3</v>
      </c>
      <c r="F16" s="113">
        <v>0</v>
      </c>
      <c r="G16" s="113">
        <v>3</v>
      </c>
      <c r="H16" s="113">
        <v>0</v>
      </c>
      <c r="I16" s="113">
        <v>0</v>
      </c>
      <c r="J16" s="113">
        <v>0</v>
      </c>
      <c r="K16" s="113">
        <v>0</v>
      </c>
      <c r="L16" s="106"/>
    </row>
    <row r="17" spans="1:12" ht="17.25" customHeight="1">
      <c r="A17" s="303" t="s">
        <v>41</v>
      </c>
      <c r="B17" s="304"/>
      <c r="C17" s="304"/>
      <c r="D17" s="304"/>
      <c r="E17" s="112">
        <v>75</v>
      </c>
      <c r="F17" s="113">
        <v>4</v>
      </c>
      <c r="G17" s="113">
        <v>37</v>
      </c>
      <c r="H17" s="113">
        <v>14</v>
      </c>
      <c r="I17" s="113">
        <v>20</v>
      </c>
      <c r="J17" s="113">
        <v>0</v>
      </c>
      <c r="K17" s="113">
        <v>0</v>
      </c>
      <c r="L17" s="106"/>
    </row>
    <row r="18" spans="1:12" ht="23.25" customHeight="1">
      <c r="A18" s="316" t="s">
        <v>88</v>
      </c>
      <c r="B18" s="316"/>
      <c r="C18" s="316"/>
      <c r="D18" s="316"/>
      <c r="E18" s="112">
        <v>38</v>
      </c>
      <c r="F18" s="113">
        <v>1</v>
      </c>
      <c r="G18" s="113">
        <v>21</v>
      </c>
      <c r="H18" s="113">
        <v>7</v>
      </c>
      <c r="I18" s="113">
        <v>9</v>
      </c>
      <c r="J18" s="113">
        <v>0</v>
      </c>
      <c r="K18" s="113">
        <v>0</v>
      </c>
      <c r="L18" s="106"/>
    </row>
    <row r="19" spans="1:12" ht="23.25" customHeight="1">
      <c r="A19" s="303" t="s">
        <v>312</v>
      </c>
      <c r="B19" s="304"/>
      <c r="C19" s="304"/>
      <c r="D19" s="304"/>
      <c r="E19" s="112">
        <v>7</v>
      </c>
      <c r="F19" s="113">
        <v>0</v>
      </c>
      <c r="G19" s="113">
        <v>5</v>
      </c>
      <c r="H19" s="113">
        <v>2</v>
      </c>
      <c r="I19" s="113">
        <v>0</v>
      </c>
      <c r="J19" s="113">
        <v>0</v>
      </c>
      <c r="K19" s="113">
        <v>0</v>
      </c>
      <c r="L19" s="106"/>
    </row>
    <row r="20" spans="1:12" ht="17.25" customHeight="1">
      <c r="A20" s="303" t="s">
        <v>311</v>
      </c>
      <c r="B20" s="304"/>
      <c r="C20" s="304"/>
      <c r="D20" s="304"/>
      <c r="E20" s="112">
        <v>1</v>
      </c>
      <c r="F20" s="113">
        <v>0</v>
      </c>
      <c r="G20" s="113">
        <v>1</v>
      </c>
      <c r="H20" s="113">
        <v>0</v>
      </c>
      <c r="I20" s="113">
        <v>0</v>
      </c>
      <c r="J20" s="113">
        <v>0</v>
      </c>
      <c r="K20" s="113">
        <v>0</v>
      </c>
      <c r="L20" s="106"/>
    </row>
    <row r="21" spans="1:12" ht="17.25" customHeight="1">
      <c r="A21" s="303" t="s">
        <v>41</v>
      </c>
      <c r="B21" s="304"/>
      <c r="C21" s="304"/>
      <c r="D21" s="304"/>
      <c r="E21" s="112">
        <v>30</v>
      </c>
      <c r="F21" s="113">
        <v>1</v>
      </c>
      <c r="G21" s="113">
        <v>15</v>
      </c>
      <c r="H21" s="113">
        <v>5</v>
      </c>
      <c r="I21" s="113">
        <v>9</v>
      </c>
      <c r="J21" s="113">
        <v>0</v>
      </c>
      <c r="K21" s="113">
        <v>0</v>
      </c>
      <c r="L21" s="106"/>
    </row>
    <row r="22" spans="1:11" ht="34.5" customHeight="1">
      <c r="A22" s="316" t="s">
        <v>310</v>
      </c>
      <c r="B22" s="314"/>
      <c r="C22" s="314"/>
      <c r="D22" s="314"/>
      <c r="E22" s="108">
        <v>7</v>
      </c>
      <c r="F22" s="3">
        <v>0</v>
      </c>
      <c r="G22" s="3">
        <v>6</v>
      </c>
      <c r="H22" s="3">
        <v>0</v>
      </c>
      <c r="I22" s="3">
        <v>1</v>
      </c>
      <c r="J22" s="3">
        <v>0</v>
      </c>
      <c r="K22" s="107">
        <v>0</v>
      </c>
    </row>
    <row r="23" spans="1:11" ht="28.5" customHeight="1">
      <c r="A23" s="316" t="s">
        <v>309</v>
      </c>
      <c r="B23" s="314"/>
      <c r="C23" s="314"/>
      <c r="D23" s="314"/>
      <c r="E23" s="108">
        <v>1</v>
      </c>
      <c r="F23" s="3">
        <v>0</v>
      </c>
      <c r="G23" s="3">
        <v>1</v>
      </c>
      <c r="H23" s="3">
        <v>0</v>
      </c>
      <c r="I23" s="3">
        <v>0</v>
      </c>
      <c r="J23" s="3">
        <v>0</v>
      </c>
      <c r="K23" s="107">
        <v>0</v>
      </c>
    </row>
    <row r="24" spans="1:11" ht="28.5" customHeight="1">
      <c r="A24" s="316" t="s">
        <v>308</v>
      </c>
      <c r="B24" s="314"/>
      <c r="C24" s="314"/>
      <c r="D24" s="314"/>
      <c r="E24" s="108">
        <v>10</v>
      </c>
      <c r="F24" s="3">
        <v>1</v>
      </c>
      <c r="G24" s="3">
        <v>3</v>
      </c>
      <c r="H24" s="3">
        <v>1</v>
      </c>
      <c r="I24" s="3">
        <v>5</v>
      </c>
      <c r="J24" s="3">
        <v>0</v>
      </c>
      <c r="K24" s="107">
        <v>0</v>
      </c>
    </row>
    <row r="25" spans="1:11" ht="28.5" customHeight="1">
      <c r="A25" s="313" t="s">
        <v>80</v>
      </c>
      <c r="B25" s="314"/>
      <c r="C25" s="314"/>
      <c r="D25" s="314"/>
      <c r="E25" s="108">
        <v>16</v>
      </c>
      <c r="F25" s="3">
        <v>1</v>
      </c>
      <c r="G25" s="3">
        <v>7</v>
      </c>
      <c r="H25" s="3">
        <v>1</v>
      </c>
      <c r="I25" s="3">
        <v>7</v>
      </c>
      <c r="J25" s="3">
        <v>0</v>
      </c>
      <c r="K25" s="107">
        <v>0</v>
      </c>
    </row>
    <row r="26" spans="1:11" ht="17.25" customHeight="1">
      <c r="A26" s="316" t="s">
        <v>307</v>
      </c>
      <c r="B26" s="314"/>
      <c r="C26" s="314"/>
      <c r="D26" s="314"/>
      <c r="E26" s="108">
        <v>0</v>
      </c>
      <c r="F26" s="3">
        <v>0</v>
      </c>
      <c r="G26" s="3">
        <v>0</v>
      </c>
      <c r="H26" s="3">
        <v>0</v>
      </c>
      <c r="I26" s="3">
        <v>0</v>
      </c>
      <c r="J26" s="3">
        <v>0</v>
      </c>
      <c r="K26" s="107">
        <v>0</v>
      </c>
    </row>
    <row r="27" spans="1:11" ht="17.25" customHeight="1">
      <c r="A27" s="316" t="s">
        <v>306</v>
      </c>
      <c r="B27" s="314"/>
      <c r="C27" s="314"/>
      <c r="D27" s="314"/>
      <c r="E27" s="108">
        <v>0</v>
      </c>
      <c r="F27" s="3">
        <v>0</v>
      </c>
      <c r="G27" s="3">
        <v>0</v>
      </c>
      <c r="H27" s="3">
        <v>0</v>
      </c>
      <c r="I27" s="3">
        <v>0</v>
      </c>
      <c r="J27" s="3">
        <v>0</v>
      </c>
      <c r="K27" s="107">
        <v>0</v>
      </c>
    </row>
    <row r="28" spans="1:11" ht="17.25" customHeight="1">
      <c r="A28" s="316" t="s">
        <v>305</v>
      </c>
      <c r="B28" s="314"/>
      <c r="C28" s="314"/>
      <c r="D28" s="314"/>
      <c r="E28" s="108">
        <v>19</v>
      </c>
      <c r="F28" s="3">
        <v>2</v>
      </c>
      <c r="G28" s="3">
        <v>13</v>
      </c>
      <c r="H28" s="3">
        <v>2</v>
      </c>
      <c r="I28" s="3">
        <v>2</v>
      </c>
      <c r="J28" s="3">
        <v>0</v>
      </c>
      <c r="K28" s="107">
        <v>0</v>
      </c>
    </row>
    <row r="29" spans="1:11" ht="17.25" customHeight="1">
      <c r="A29" s="316" t="s">
        <v>78</v>
      </c>
      <c r="B29" s="314"/>
      <c r="C29" s="314"/>
      <c r="D29" s="314"/>
      <c r="E29" s="108">
        <v>9</v>
      </c>
      <c r="F29" s="3">
        <v>1</v>
      </c>
      <c r="G29" s="3">
        <v>6</v>
      </c>
      <c r="H29" s="3">
        <v>1</v>
      </c>
      <c r="I29" s="3">
        <v>1</v>
      </c>
      <c r="J29" s="3">
        <v>0</v>
      </c>
      <c r="K29" s="107">
        <v>0</v>
      </c>
    </row>
    <row r="30" spans="1:11" ht="17.25" customHeight="1">
      <c r="A30" s="316" t="s">
        <v>87</v>
      </c>
      <c r="B30" s="314"/>
      <c r="C30" s="314"/>
      <c r="D30" s="314"/>
      <c r="E30" s="108">
        <v>22</v>
      </c>
      <c r="F30" s="3">
        <v>3</v>
      </c>
      <c r="G30" s="3">
        <v>15</v>
      </c>
      <c r="H30" s="3">
        <v>2</v>
      </c>
      <c r="I30" s="3">
        <v>2</v>
      </c>
      <c r="J30" s="3">
        <v>0</v>
      </c>
      <c r="K30" s="107">
        <v>0</v>
      </c>
    </row>
    <row r="31" spans="1:11" ht="17.25" customHeight="1">
      <c r="A31" s="316" t="s">
        <v>304</v>
      </c>
      <c r="B31" s="314"/>
      <c r="C31" s="314"/>
      <c r="D31" s="314"/>
      <c r="E31" s="108">
        <v>43</v>
      </c>
      <c r="F31" s="3">
        <v>4</v>
      </c>
      <c r="G31" s="3">
        <v>35</v>
      </c>
      <c r="H31" s="3">
        <v>2</v>
      </c>
      <c r="I31" s="3">
        <v>2</v>
      </c>
      <c r="J31" s="3">
        <v>0</v>
      </c>
      <c r="K31" s="107">
        <v>0</v>
      </c>
    </row>
    <row r="32" spans="1:11" ht="17.25" customHeight="1">
      <c r="A32" s="316" t="s">
        <v>303</v>
      </c>
      <c r="B32" s="314"/>
      <c r="C32" s="314"/>
      <c r="D32" s="314"/>
      <c r="E32" s="108">
        <v>2</v>
      </c>
      <c r="F32" s="3">
        <v>0</v>
      </c>
      <c r="G32" s="3">
        <v>1</v>
      </c>
      <c r="H32" s="3">
        <v>1</v>
      </c>
      <c r="I32" s="3">
        <v>0</v>
      </c>
      <c r="J32" s="3">
        <v>0</v>
      </c>
      <c r="K32" s="107">
        <v>0</v>
      </c>
    </row>
    <row r="33" spans="1:11" ht="28.5" customHeight="1">
      <c r="A33" s="316" t="s">
        <v>302</v>
      </c>
      <c r="B33" s="314"/>
      <c r="C33" s="314"/>
      <c r="D33" s="314"/>
      <c r="E33" s="108">
        <v>7</v>
      </c>
      <c r="F33" s="3">
        <v>1</v>
      </c>
      <c r="G33" s="3">
        <v>5</v>
      </c>
      <c r="H33" s="3">
        <v>0</v>
      </c>
      <c r="I33" s="3">
        <v>1</v>
      </c>
      <c r="J33" s="3">
        <v>0</v>
      </c>
      <c r="K33" s="107">
        <v>0</v>
      </c>
    </row>
    <row r="34" spans="1:11" ht="17.25" customHeight="1">
      <c r="A34" s="316" t="s">
        <v>301</v>
      </c>
      <c r="B34" s="314"/>
      <c r="C34" s="314"/>
      <c r="D34" s="314"/>
      <c r="E34" s="108">
        <v>3</v>
      </c>
      <c r="F34" s="3">
        <v>0</v>
      </c>
      <c r="G34" s="3">
        <v>2</v>
      </c>
      <c r="H34" s="3">
        <v>1</v>
      </c>
      <c r="I34" s="3">
        <v>0</v>
      </c>
      <c r="J34" s="3">
        <v>0</v>
      </c>
      <c r="K34" s="107">
        <v>0</v>
      </c>
    </row>
    <row r="35" spans="1:11" ht="28.5" customHeight="1">
      <c r="A35" s="316" t="s">
        <v>300</v>
      </c>
      <c r="B35" s="314"/>
      <c r="C35" s="314"/>
      <c r="D35" s="314"/>
      <c r="E35" s="108">
        <v>3</v>
      </c>
      <c r="F35" s="3">
        <v>0</v>
      </c>
      <c r="G35" s="3">
        <v>2</v>
      </c>
      <c r="H35" s="3">
        <v>0</v>
      </c>
      <c r="I35" s="3">
        <v>1</v>
      </c>
      <c r="J35" s="3">
        <v>0</v>
      </c>
      <c r="K35" s="107">
        <v>0</v>
      </c>
    </row>
    <row r="36" spans="1:11" ht="17.25" customHeight="1">
      <c r="A36" s="316" t="s">
        <v>299</v>
      </c>
      <c r="B36" s="314"/>
      <c r="C36" s="314"/>
      <c r="D36" s="314"/>
      <c r="E36" s="108">
        <v>0</v>
      </c>
      <c r="F36" s="3">
        <v>0</v>
      </c>
      <c r="G36" s="3">
        <v>0</v>
      </c>
      <c r="H36" s="3">
        <v>0</v>
      </c>
      <c r="I36" s="3">
        <v>0</v>
      </c>
      <c r="J36" s="3">
        <v>0</v>
      </c>
      <c r="K36" s="107">
        <v>0</v>
      </c>
    </row>
    <row r="37" spans="1:11" ht="28.5" customHeight="1">
      <c r="A37" s="316" t="s">
        <v>298</v>
      </c>
      <c r="B37" s="314"/>
      <c r="C37" s="314"/>
      <c r="D37" s="314"/>
      <c r="E37" s="108">
        <v>2</v>
      </c>
      <c r="F37" s="3">
        <v>0</v>
      </c>
      <c r="G37" s="3">
        <v>2</v>
      </c>
      <c r="H37" s="3">
        <v>0</v>
      </c>
      <c r="I37" s="3">
        <v>0</v>
      </c>
      <c r="J37" s="3">
        <v>0</v>
      </c>
      <c r="K37" s="107">
        <v>0</v>
      </c>
    </row>
    <row r="38" spans="1:11" ht="17.25" customHeight="1">
      <c r="A38" s="316" t="s">
        <v>297</v>
      </c>
      <c r="B38" s="314"/>
      <c r="C38" s="314"/>
      <c r="D38" s="314"/>
      <c r="E38" s="108">
        <v>2</v>
      </c>
      <c r="F38" s="3">
        <v>0</v>
      </c>
      <c r="G38" s="3">
        <v>0</v>
      </c>
      <c r="H38" s="3">
        <v>1</v>
      </c>
      <c r="I38" s="3">
        <v>1</v>
      </c>
      <c r="J38" s="3">
        <v>0</v>
      </c>
      <c r="K38" s="107">
        <v>0</v>
      </c>
    </row>
    <row r="39" spans="1:11" ht="17.25" customHeight="1">
      <c r="A39" s="316" t="s">
        <v>296</v>
      </c>
      <c r="B39" s="314"/>
      <c r="C39" s="314"/>
      <c r="D39" s="314"/>
      <c r="E39" s="108">
        <v>9</v>
      </c>
      <c r="F39" s="3">
        <v>1</v>
      </c>
      <c r="G39" s="3">
        <v>6</v>
      </c>
      <c r="H39" s="3">
        <v>1</v>
      </c>
      <c r="I39" s="3">
        <v>1</v>
      </c>
      <c r="J39" s="3">
        <v>0</v>
      </c>
      <c r="K39" s="107">
        <v>0</v>
      </c>
    </row>
    <row r="40" spans="1:11" ht="16.5" customHeight="1">
      <c r="A40" s="316" t="s">
        <v>295</v>
      </c>
      <c r="B40" s="314"/>
      <c r="C40" s="314"/>
      <c r="D40" s="314"/>
      <c r="E40" s="108">
        <v>13</v>
      </c>
      <c r="F40" s="3">
        <v>1</v>
      </c>
      <c r="G40" s="3">
        <v>6</v>
      </c>
      <c r="H40" s="3">
        <v>4</v>
      </c>
      <c r="I40" s="3">
        <v>2</v>
      </c>
      <c r="J40" s="3">
        <v>0</v>
      </c>
      <c r="K40" s="107">
        <v>0</v>
      </c>
    </row>
    <row r="41" spans="1:11" ht="17.25" customHeight="1">
      <c r="A41" s="316" t="s">
        <v>294</v>
      </c>
      <c r="B41" s="314"/>
      <c r="C41" s="314"/>
      <c r="D41" s="314"/>
      <c r="E41" s="108">
        <v>3</v>
      </c>
      <c r="F41" s="3">
        <v>1</v>
      </c>
      <c r="G41" s="3">
        <v>1</v>
      </c>
      <c r="H41" s="3">
        <v>1</v>
      </c>
      <c r="I41" s="3">
        <v>0</v>
      </c>
      <c r="J41" s="3">
        <v>0</v>
      </c>
      <c r="K41" s="107">
        <v>0</v>
      </c>
    </row>
    <row r="42" spans="1:11" ht="17.25" customHeight="1">
      <c r="A42" s="316" t="s">
        <v>293</v>
      </c>
      <c r="B42" s="314"/>
      <c r="C42" s="314"/>
      <c r="D42" s="314"/>
      <c r="E42" s="108">
        <v>1</v>
      </c>
      <c r="F42" s="3">
        <v>0</v>
      </c>
      <c r="G42" s="3">
        <v>0</v>
      </c>
      <c r="H42" s="3">
        <v>1</v>
      </c>
      <c r="I42" s="3">
        <v>0</v>
      </c>
      <c r="J42" s="3">
        <v>0</v>
      </c>
      <c r="K42" s="107">
        <v>0</v>
      </c>
    </row>
    <row r="43" spans="1:11" ht="17.25" customHeight="1">
      <c r="A43" s="316" t="s">
        <v>292</v>
      </c>
      <c r="B43" s="314"/>
      <c r="C43" s="314"/>
      <c r="D43" s="314"/>
      <c r="E43" s="108">
        <v>0</v>
      </c>
      <c r="F43" s="3">
        <v>0</v>
      </c>
      <c r="G43" s="3">
        <v>0</v>
      </c>
      <c r="H43" s="3">
        <v>0</v>
      </c>
      <c r="I43" s="3">
        <v>0</v>
      </c>
      <c r="J43" s="3">
        <v>0</v>
      </c>
      <c r="K43" s="107">
        <v>0</v>
      </c>
    </row>
    <row r="44" spans="1:11" ht="28.5" customHeight="1">
      <c r="A44" s="313" t="s">
        <v>291</v>
      </c>
      <c r="B44" s="314"/>
      <c r="C44" s="314"/>
      <c r="D44" s="314"/>
      <c r="E44" s="108">
        <v>4</v>
      </c>
      <c r="F44" s="3">
        <v>1</v>
      </c>
      <c r="G44" s="3">
        <v>2</v>
      </c>
      <c r="H44" s="3">
        <v>0</v>
      </c>
      <c r="I44" s="3">
        <v>1</v>
      </c>
      <c r="J44" s="3">
        <v>0</v>
      </c>
      <c r="K44" s="107">
        <v>0</v>
      </c>
    </row>
    <row r="45" spans="1:11" ht="17.25" customHeight="1">
      <c r="A45" s="316" t="s">
        <v>290</v>
      </c>
      <c r="B45" s="314"/>
      <c r="C45" s="314"/>
      <c r="D45" s="314"/>
      <c r="E45" s="108">
        <v>0</v>
      </c>
      <c r="F45" s="3">
        <v>0</v>
      </c>
      <c r="G45" s="3">
        <v>0</v>
      </c>
      <c r="H45" s="3">
        <v>0</v>
      </c>
      <c r="I45" s="3">
        <v>0</v>
      </c>
      <c r="J45" s="3">
        <v>0</v>
      </c>
      <c r="K45" s="107">
        <v>0</v>
      </c>
    </row>
    <row r="46" spans="1:11" ht="17.25" customHeight="1">
      <c r="A46" s="316" t="s">
        <v>77</v>
      </c>
      <c r="B46" s="314"/>
      <c r="C46" s="314"/>
      <c r="D46" s="314"/>
      <c r="E46" s="108">
        <v>0</v>
      </c>
      <c r="F46" s="3">
        <v>0</v>
      </c>
      <c r="G46" s="3">
        <v>0</v>
      </c>
      <c r="H46" s="3">
        <v>0</v>
      </c>
      <c r="I46" s="3">
        <v>0</v>
      </c>
      <c r="J46" s="3">
        <v>0</v>
      </c>
      <c r="K46" s="107">
        <v>0</v>
      </c>
    </row>
    <row r="47" spans="1:11" ht="28.5" customHeight="1">
      <c r="A47" s="316" t="s">
        <v>289</v>
      </c>
      <c r="B47" s="314"/>
      <c r="C47" s="314"/>
      <c r="D47" s="314"/>
      <c r="E47" s="108">
        <f aca="true" t="shared" si="0" ref="E47:K47">SUM(E48:E49)</f>
        <v>11</v>
      </c>
      <c r="F47" s="3">
        <f t="shared" si="0"/>
        <v>0</v>
      </c>
      <c r="G47" s="3">
        <f t="shared" si="0"/>
        <v>4</v>
      </c>
      <c r="H47" s="3">
        <f t="shared" si="0"/>
        <v>1</v>
      </c>
      <c r="I47" s="3">
        <f t="shared" si="0"/>
        <v>6</v>
      </c>
      <c r="J47" s="3">
        <f t="shared" si="0"/>
        <v>0</v>
      </c>
      <c r="K47" s="3">
        <f t="shared" si="0"/>
        <v>0</v>
      </c>
    </row>
    <row r="48" spans="1:11" ht="23.25" customHeight="1">
      <c r="A48" s="303" t="s">
        <v>288</v>
      </c>
      <c r="B48" s="304"/>
      <c r="C48" s="304"/>
      <c r="D48" s="304"/>
      <c r="E48" s="108">
        <v>8</v>
      </c>
      <c r="F48" s="3">
        <v>0</v>
      </c>
      <c r="G48" s="3">
        <v>3</v>
      </c>
      <c r="H48" s="3">
        <v>1</v>
      </c>
      <c r="I48" s="3">
        <v>4</v>
      </c>
      <c r="J48" s="3">
        <v>0</v>
      </c>
      <c r="K48" s="107">
        <v>0</v>
      </c>
    </row>
    <row r="49" spans="1:11" ht="17.25" customHeight="1">
      <c r="A49" s="303" t="s">
        <v>287</v>
      </c>
      <c r="B49" s="304"/>
      <c r="C49" s="304"/>
      <c r="D49" s="304"/>
      <c r="E49" s="108">
        <v>3</v>
      </c>
      <c r="F49" s="3">
        <v>0</v>
      </c>
      <c r="G49" s="3">
        <v>1</v>
      </c>
      <c r="H49" s="3">
        <v>0</v>
      </c>
      <c r="I49" s="3">
        <v>2</v>
      </c>
      <c r="J49" s="3">
        <v>0</v>
      </c>
      <c r="K49" s="107">
        <v>0</v>
      </c>
    </row>
    <row r="50" spans="1:11" ht="23.25" customHeight="1">
      <c r="A50" s="316" t="s">
        <v>286</v>
      </c>
      <c r="B50" s="314"/>
      <c r="C50" s="314"/>
      <c r="D50" s="314"/>
      <c r="E50" s="108">
        <v>1</v>
      </c>
      <c r="F50" s="3">
        <v>0</v>
      </c>
      <c r="G50" s="3">
        <v>0</v>
      </c>
      <c r="H50" s="3">
        <v>1</v>
      </c>
      <c r="I50" s="3">
        <v>0</v>
      </c>
      <c r="J50" s="3">
        <v>0</v>
      </c>
      <c r="K50" s="107">
        <v>0</v>
      </c>
    </row>
    <row r="51" spans="1:11" ht="17.25" customHeight="1">
      <c r="A51" s="255"/>
      <c r="B51" s="255"/>
      <c r="C51" s="255"/>
      <c r="D51" s="255"/>
      <c r="E51" s="15"/>
      <c r="F51" s="15"/>
      <c r="G51" s="15"/>
      <c r="H51" s="15"/>
      <c r="I51" s="15"/>
      <c r="J51" s="15"/>
      <c r="K51" s="15"/>
    </row>
    <row r="52" spans="1:11" ht="11.25" customHeight="1">
      <c r="A52" s="16"/>
      <c r="B52" s="16"/>
      <c r="C52" s="16"/>
      <c r="D52" s="16"/>
      <c r="E52" s="16"/>
      <c r="F52" s="16"/>
      <c r="G52" s="16"/>
      <c r="H52" s="16"/>
      <c r="I52" s="16"/>
      <c r="J52" s="16"/>
      <c r="K52" s="8"/>
    </row>
    <row r="53" spans="1:11" ht="11.25" customHeight="1">
      <c r="A53" s="19" t="s">
        <v>17</v>
      </c>
      <c r="B53" s="16"/>
      <c r="C53" s="16"/>
      <c r="D53" s="260" t="s">
        <v>261</v>
      </c>
      <c r="E53" s="350"/>
      <c r="F53" s="350"/>
      <c r="G53" s="350"/>
      <c r="H53" s="350"/>
      <c r="I53" s="350"/>
      <c r="J53" s="350"/>
      <c r="K53" s="350"/>
    </row>
    <row r="54" ht="11.25" hidden="1">
      <c r="A54" t="s">
        <v>1</v>
      </c>
    </row>
  </sheetData>
  <sheetProtection/>
  <mergeCells count="49">
    <mergeCell ref="D53:K53"/>
    <mergeCell ref="A50:D50"/>
    <mergeCell ref="A48:D48"/>
    <mergeCell ref="A49:D49"/>
    <mergeCell ref="A51:D51"/>
    <mergeCell ref="A41:D41"/>
    <mergeCell ref="A35:D35"/>
    <mergeCell ref="A33:D33"/>
    <mergeCell ref="A32:D32"/>
    <mergeCell ref="A40:D40"/>
    <mergeCell ref="A46:D46"/>
    <mergeCell ref="A47:D47"/>
    <mergeCell ref="A45:D45"/>
    <mergeCell ref="A44:D44"/>
    <mergeCell ref="A42:D42"/>
    <mergeCell ref="A43:D43"/>
    <mergeCell ref="A38:D38"/>
    <mergeCell ref="A39:D39"/>
    <mergeCell ref="A37:D37"/>
    <mergeCell ref="A36:D36"/>
    <mergeCell ref="A24:D24"/>
    <mergeCell ref="A23:D23"/>
    <mergeCell ref="A31:D31"/>
    <mergeCell ref="A29:D29"/>
    <mergeCell ref="A30:D30"/>
    <mergeCell ref="A34:D34"/>
    <mergeCell ref="A21:D21"/>
    <mergeCell ref="A22:D22"/>
    <mergeCell ref="A28:D28"/>
    <mergeCell ref="A27:D27"/>
    <mergeCell ref="A25:D25"/>
    <mergeCell ref="A26:D26"/>
    <mergeCell ref="A19:D19"/>
    <mergeCell ref="A20:D20"/>
    <mergeCell ref="A18:D18"/>
    <mergeCell ref="A16:D16"/>
    <mergeCell ref="A17:D17"/>
    <mergeCell ref="A14:D14"/>
    <mergeCell ref="A15:D15"/>
    <mergeCell ref="J2:K2"/>
    <mergeCell ref="A2:I2"/>
    <mergeCell ref="A3:I3"/>
    <mergeCell ref="A4:I4"/>
    <mergeCell ref="A13:D13"/>
    <mergeCell ref="A11:D11"/>
    <mergeCell ref="A12:D12"/>
    <mergeCell ref="A10:D10"/>
    <mergeCell ref="A7:D7"/>
    <mergeCell ref="A9:D9"/>
  </mergeCells>
  <hyperlinks>
    <hyperlink ref="J2: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3.xml><?xml version="1.0" encoding="utf-8"?>
<worksheet xmlns="http://schemas.openxmlformats.org/spreadsheetml/2006/main" xmlns:r="http://schemas.openxmlformats.org/officeDocument/2006/relationships">
  <dimension ref="A2:M31"/>
  <sheetViews>
    <sheetView showGridLines="0" showRowColHeaders="0" zoomScalePageLayoutView="0" workbookViewId="0" topLeftCell="A1">
      <pane xSplit="4" ySplit="9" topLeftCell="E10"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 style="0" customWidth="1"/>
    <col min="5" max="5" width="12" style="8" customWidth="1"/>
    <col min="6" max="6" width="3.66015625" style="8" customWidth="1"/>
    <col min="7" max="7" width="15.5" style="0" customWidth="1"/>
    <col min="8" max="8" width="2.83203125" style="0" customWidth="1"/>
    <col min="9" max="9" width="16.5" style="0" customWidth="1"/>
    <col min="10" max="10" width="18.5" style="0" customWidth="1"/>
    <col min="11" max="11" width="4.16015625" style="0" customWidth="1"/>
    <col min="12" max="12" width="14.5" style="0" customWidth="1"/>
    <col min="13" max="13" width="16.5" style="0" hidden="1" customWidth="1"/>
    <col min="14" max="16384" width="0" style="0" hidden="1" customWidth="1"/>
  </cols>
  <sheetData>
    <row r="1" ht="15.75" customHeight="1"/>
    <row r="2" spans="1:13" ht="12.75" customHeight="1">
      <c r="A2" s="274" t="s">
        <v>26</v>
      </c>
      <c r="B2" s="275"/>
      <c r="C2" s="275"/>
      <c r="D2" s="275"/>
      <c r="E2" s="275"/>
      <c r="F2" s="275"/>
      <c r="G2" s="275"/>
      <c r="H2" s="275"/>
      <c r="I2" s="275"/>
      <c r="J2" s="275"/>
      <c r="K2" s="72"/>
      <c r="L2" s="249" t="s">
        <v>25</v>
      </c>
      <c r="M2" t="s">
        <v>1</v>
      </c>
    </row>
    <row r="3" spans="1:11" ht="12.75" customHeight="1">
      <c r="A3" s="274" t="s">
        <v>24</v>
      </c>
      <c r="B3" s="275"/>
      <c r="C3" s="275"/>
      <c r="D3" s="275"/>
      <c r="E3" s="275"/>
      <c r="F3" s="275"/>
      <c r="G3" s="275"/>
      <c r="H3" s="275"/>
      <c r="I3" s="275"/>
      <c r="J3" s="275"/>
      <c r="K3" s="72"/>
    </row>
    <row r="4" spans="1:11" ht="12.75" customHeight="1">
      <c r="A4" s="274" t="s">
        <v>23</v>
      </c>
      <c r="B4" s="275"/>
      <c r="C4" s="275"/>
      <c r="D4" s="275"/>
      <c r="E4" s="275"/>
      <c r="F4" s="275"/>
      <c r="G4" s="275"/>
      <c r="H4" s="275"/>
      <c r="I4" s="275"/>
      <c r="J4" s="275"/>
      <c r="K4" s="72"/>
    </row>
    <row r="5" spans="1:11" ht="12.75" customHeight="1">
      <c r="A5" s="268" t="s">
        <v>22</v>
      </c>
      <c r="B5" s="276"/>
      <c r="C5" s="276"/>
      <c r="D5" s="276"/>
      <c r="E5" s="276"/>
      <c r="F5" s="276"/>
      <c r="G5" s="276"/>
      <c r="H5" s="276"/>
      <c r="I5" s="276"/>
      <c r="J5" s="276"/>
      <c r="K5" s="45"/>
    </row>
    <row r="6" spans="1:12" ht="11.25">
      <c r="A6" s="5"/>
      <c r="B6" s="5"/>
      <c r="C6" s="5"/>
      <c r="D6" s="5"/>
      <c r="E6" s="6"/>
      <c r="F6" s="6"/>
      <c r="G6" s="6"/>
      <c r="H6" s="6"/>
      <c r="I6" s="6"/>
      <c r="J6" s="6"/>
      <c r="K6" s="6"/>
      <c r="L6" s="7"/>
    </row>
    <row r="7" ht="1.5" customHeight="1"/>
    <row r="8" spans="1:12" ht="11.25">
      <c r="A8" s="269" t="s">
        <v>3</v>
      </c>
      <c r="B8" s="277"/>
      <c r="C8" s="277"/>
      <c r="D8" s="277"/>
      <c r="E8" s="25" t="s">
        <v>4</v>
      </c>
      <c r="F8" s="25"/>
      <c r="G8" s="12" t="s">
        <v>6</v>
      </c>
      <c r="H8" s="24" t="s">
        <v>15</v>
      </c>
      <c r="I8" s="12" t="s">
        <v>21</v>
      </c>
      <c r="J8" s="12" t="s">
        <v>20</v>
      </c>
      <c r="K8" s="12"/>
      <c r="L8" s="10" t="s">
        <v>470</v>
      </c>
    </row>
    <row r="9" spans="1:12" ht="1.5" customHeight="1">
      <c r="A9" s="7"/>
      <c r="B9" s="7"/>
      <c r="C9" s="7"/>
      <c r="D9" s="7"/>
      <c r="E9" s="15"/>
      <c r="F9" s="15"/>
      <c r="G9" s="15"/>
      <c r="H9" s="15"/>
      <c r="I9" s="15"/>
      <c r="J9" s="15"/>
      <c r="K9" s="15"/>
      <c r="L9" s="7"/>
    </row>
    <row r="10" spans="1:12" ht="23.25" customHeight="1">
      <c r="A10" s="273" t="s">
        <v>13</v>
      </c>
      <c r="B10" s="273"/>
      <c r="C10" s="273"/>
      <c r="D10" s="273"/>
      <c r="E10" s="130">
        <f aca="true" t="shared" si="0" ref="E10:E16">SUM(G10:L10)</f>
        <v>559287</v>
      </c>
      <c r="F10" s="133" t="s">
        <v>10</v>
      </c>
      <c r="G10" s="130">
        <f>SUM(G11:G16)</f>
        <v>395296</v>
      </c>
      <c r="H10" s="130"/>
      <c r="I10" s="130">
        <f>SUM(I11:I16)</f>
        <v>149469</v>
      </c>
      <c r="J10" s="130">
        <f>SUM(J11:J16)</f>
        <v>8986</v>
      </c>
      <c r="L10" s="130">
        <f>SUM(L11:L16)</f>
        <v>5536</v>
      </c>
    </row>
    <row r="11" spans="1:12" ht="23.25" customHeight="1">
      <c r="A11" s="271" t="s">
        <v>443</v>
      </c>
      <c r="B11" s="271"/>
      <c r="C11" s="271"/>
      <c r="D11" s="271"/>
      <c r="E11" s="103">
        <f t="shared" si="0"/>
        <v>48611</v>
      </c>
      <c r="F11" s="102"/>
      <c r="G11" s="102">
        <v>32427</v>
      </c>
      <c r="I11" s="102">
        <v>16184</v>
      </c>
      <c r="J11" s="102" t="s">
        <v>460</v>
      </c>
      <c r="K11" s="102"/>
      <c r="L11" s="102" t="s">
        <v>460</v>
      </c>
    </row>
    <row r="12" spans="1:12" ht="17.25" customHeight="1">
      <c r="A12" s="271" t="s">
        <v>444</v>
      </c>
      <c r="B12" s="271"/>
      <c r="C12" s="271"/>
      <c r="D12" s="271"/>
      <c r="E12" s="103">
        <f t="shared" si="0"/>
        <v>233175</v>
      </c>
      <c r="F12" s="102"/>
      <c r="G12" s="102">
        <v>140829</v>
      </c>
      <c r="I12" s="102">
        <v>86810</v>
      </c>
      <c r="J12" s="102" t="s">
        <v>460</v>
      </c>
      <c r="K12" s="102"/>
      <c r="L12" s="102">
        <v>5536</v>
      </c>
    </row>
    <row r="13" spans="1:12" ht="17.25" customHeight="1">
      <c r="A13" s="271" t="s">
        <v>445</v>
      </c>
      <c r="B13" s="271"/>
      <c r="C13" s="271"/>
      <c r="D13" s="271"/>
      <c r="E13" s="103">
        <f t="shared" si="0"/>
        <v>12516</v>
      </c>
      <c r="F13" s="102"/>
      <c r="G13" s="102">
        <v>7058</v>
      </c>
      <c r="I13" s="102">
        <v>5458</v>
      </c>
      <c r="J13" s="102" t="s">
        <v>460</v>
      </c>
      <c r="K13" s="102"/>
      <c r="L13" s="102">
        <v>0</v>
      </c>
    </row>
    <row r="14" spans="1:12" ht="17.25" customHeight="1">
      <c r="A14" s="271" t="s">
        <v>446</v>
      </c>
      <c r="B14" s="271"/>
      <c r="C14" s="271"/>
      <c r="D14" s="271"/>
      <c r="E14" s="103">
        <f t="shared" si="0"/>
        <v>207671</v>
      </c>
      <c r="F14" s="102"/>
      <c r="G14" s="102">
        <v>179729</v>
      </c>
      <c r="I14" s="102">
        <v>27942</v>
      </c>
      <c r="J14" s="102" t="s">
        <v>460</v>
      </c>
      <c r="K14" s="102"/>
      <c r="L14" s="102">
        <v>0</v>
      </c>
    </row>
    <row r="15" spans="1:12" ht="17.25" customHeight="1">
      <c r="A15" s="271" t="s">
        <v>447</v>
      </c>
      <c r="B15" s="271"/>
      <c r="C15" s="271"/>
      <c r="D15" s="271"/>
      <c r="E15" s="103">
        <f t="shared" si="0"/>
        <v>48328</v>
      </c>
      <c r="F15" s="102"/>
      <c r="G15" s="102">
        <v>35253</v>
      </c>
      <c r="I15" s="102">
        <v>13075</v>
      </c>
      <c r="J15" s="102" t="s">
        <v>460</v>
      </c>
      <c r="K15" s="102"/>
      <c r="L15" s="102" t="s">
        <v>460</v>
      </c>
    </row>
    <row r="16" spans="1:12" ht="17.25" customHeight="1">
      <c r="A16" s="44" t="s">
        <v>471</v>
      </c>
      <c r="B16" s="44"/>
      <c r="C16" s="44"/>
      <c r="D16" s="44"/>
      <c r="E16" s="103">
        <f t="shared" si="0"/>
        <v>8986</v>
      </c>
      <c r="F16" s="102"/>
      <c r="G16" s="102">
        <v>0</v>
      </c>
      <c r="I16" s="102">
        <v>0</v>
      </c>
      <c r="J16" s="102">
        <v>8986</v>
      </c>
      <c r="K16" s="102"/>
      <c r="L16" s="102">
        <v>0</v>
      </c>
    </row>
    <row r="17" spans="1:12" ht="17.25" customHeight="1">
      <c r="A17" s="255"/>
      <c r="B17" s="255"/>
      <c r="C17" s="255"/>
      <c r="D17" s="255"/>
      <c r="E17" s="15"/>
      <c r="F17" s="15"/>
      <c r="G17" s="15"/>
      <c r="H17" s="15"/>
      <c r="I17" s="15"/>
      <c r="J17" s="15"/>
      <c r="K17" s="15"/>
      <c r="L17" s="17"/>
    </row>
    <row r="18" spans="1:12" ht="11.25" customHeight="1">
      <c r="A18" s="16"/>
      <c r="B18" s="16"/>
      <c r="C18" s="16"/>
      <c r="D18" s="16"/>
      <c r="G18" s="16"/>
      <c r="H18" s="16"/>
      <c r="I18" s="16"/>
      <c r="J18" s="16"/>
      <c r="K18" s="16"/>
      <c r="L18" s="8"/>
    </row>
    <row r="19" spans="1:12" ht="11.25" customHeight="1">
      <c r="A19" s="16" t="s">
        <v>14</v>
      </c>
      <c r="B19" s="16"/>
      <c r="C19" s="260" t="s">
        <v>19</v>
      </c>
      <c r="D19" s="260"/>
      <c r="E19" s="260"/>
      <c r="F19" s="260"/>
      <c r="G19" s="260"/>
      <c r="H19" s="260"/>
      <c r="I19" s="260"/>
      <c r="J19" s="260"/>
      <c r="K19" s="260"/>
      <c r="L19" s="260"/>
    </row>
    <row r="20" spans="1:12" ht="11.25" customHeight="1">
      <c r="A20" s="16"/>
      <c r="B20" s="16"/>
      <c r="C20" s="260"/>
      <c r="D20" s="260"/>
      <c r="E20" s="260"/>
      <c r="F20" s="260"/>
      <c r="G20" s="260"/>
      <c r="H20" s="260"/>
      <c r="I20" s="260"/>
      <c r="J20" s="260"/>
      <c r="K20" s="260"/>
      <c r="L20" s="260"/>
    </row>
    <row r="21" spans="1:12" ht="11.25" customHeight="1">
      <c r="A21" s="16"/>
      <c r="B21" s="16"/>
      <c r="C21" s="260"/>
      <c r="D21" s="260"/>
      <c r="E21" s="260"/>
      <c r="F21" s="260"/>
      <c r="G21" s="260"/>
      <c r="H21" s="260"/>
      <c r="I21" s="260"/>
      <c r="J21" s="260"/>
      <c r="K21" s="260"/>
      <c r="L21" s="260"/>
    </row>
    <row r="22" spans="1:12" ht="11.25" customHeight="1">
      <c r="A22" s="16" t="s">
        <v>15</v>
      </c>
      <c r="B22" s="260" t="s">
        <v>18</v>
      </c>
      <c r="C22" s="260"/>
      <c r="D22" s="260"/>
      <c r="E22" s="260"/>
      <c r="F22" s="260"/>
      <c r="G22" s="260"/>
      <c r="H22" s="260"/>
      <c r="I22" s="260"/>
      <c r="J22" s="260"/>
      <c r="K22" s="260"/>
      <c r="L22" s="260"/>
    </row>
    <row r="23" spans="1:12" ht="11.25" customHeight="1">
      <c r="A23" s="16"/>
      <c r="B23" s="260"/>
      <c r="C23" s="260"/>
      <c r="D23" s="260"/>
      <c r="E23" s="260"/>
      <c r="F23" s="260"/>
      <c r="G23" s="260"/>
      <c r="H23" s="260"/>
      <c r="I23" s="260"/>
      <c r="J23" s="260"/>
      <c r="K23" s="260"/>
      <c r="L23" s="260"/>
    </row>
    <row r="24" spans="1:12" ht="11.25" customHeight="1">
      <c r="A24" s="16"/>
      <c r="B24" s="260"/>
      <c r="C24" s="260"/>
      <c r="D24" s="260"/>
      <c r="E24" s="260"/>
      <c r="F24" s="260"/>
      <c r="G24" s="260"/>
      <c r="H24" s="260"/>
      <c r="I24" s="260"/>
      <c r="J24" s="260"/>
      <c r="K24" s="260"/>
      <c r="L24" s="260"/>
    </row>
    <row r="25" spans="1:12" ht="11.25" customHeight="1">
      <c r="A25" s="16"/>
      <c r="B25" s="260"/>
      <c r="C25" s="260"/>
      <c r="D25" s="260"/>
      <c r="E25" s="260"/>
      <c r="F25" s="260"/>
      <c r="G25" s="260"/>
      <c r="H25" s="260"/>
      <c r="I25" s="260"/>
      <c r="J25" s="260"/>
      <c r="K25" s="260"/>
      <c r="L25" s="260"/>
    </row>
    <row r="26" spans="1:12" ht="11.25" customHeight="1">
      <c r="A26" s="16" t="s">
        <v>10</v>
      </c>
      <c r="B26" s="272" t="s">
        <v>472</v>
      </c>
      <c r="C26" s="272"/>
      <c r="D26" s="272"/>
      <c r="E26" s="272"/>
      <c r="F26" s="272"/>
      <c r="G26" s="272"/>
      <c r="H26" s="272"/>
      <c r="I26" s="272"/>
      <c r="J26" s="272"/>
      <c r="K26" s="272"/>
      <c r="L26" s="272"/>
    </row>
    <row r="27" spans="1:12" ht="11.25" customHeight="1">
      <c r="A27" s="19" t="s">
        <v>17</v>
      </c>
      <c r="B27" s="132"/>
      <c r="C27" s="132"/>
      <c r="D27" s="16" t="s">
        <v>535</v>
      </c>
      <c r="E27" s="16"/>
      <c r="F27" s="16"/>
      <c r="G27" s="16"/>
      <c r="H27" s="16"/>
      <c r="I27" s="16"/>
      <c r="J27" s="132"/>
      <c r="K27" s="132"/>
      <c r="L27" s="132"/>
    </row>
    <row r="28" spans="1:11" ht="11.25" customHeight="1">
      <c r="A28" s="16"/>
      <c r="B28" s="44"/>
      <c r="C28" s="44"/>
      <c r="D28" s="16" t="s">
        <v>536</v>
      </c>
      <c r="E28" s="16"/>
      <c r="F28" s="16"/>
      <c r="G28" s="16"/>
      <c r="H28" s="16"/>
      <c r="I28" s="16"/>
      <c r="J28" s="9"/>
      <c r="K28" s="1"/>
    </row>
    <row r="29" spans="1:12" ht="11.25" customHeight="1">
      <c r="A29" s="16"/>
      <c r="B29" s="132"/>
      <c r="C29" s="132"/>
      <c r="D29" s="16" t="s">
        <v>537</v>
      </c>
      <c r="E29" s="16"/>
      <c r="F29" s="16"/>
      <c r="G29" s="16"/>
      <c r="H29" s="16"/>
      <c r="I29" s="16"/>
      <c r="J29" s="132"/>
      <c r="K29" s="132"/>
      <c r="L29" s="132"/>
    </row>
    <row r="30" spans="1:12" ht="11.25" customHeight="1">
      <c r="A30" s="16"/>
      <c r="B30" s="132"/>
      <c r="C30" s="132"/>
      <c r="D30" s="16" t="s">
        <v>538</v>
      </c>
      <c r="E30" s="16"/>
      <c r="F30" s="16"/>
      <c r="G30" s="16"/>
      <c r="H30" s="16"/>
      <c r="I30" s="16"/>
      <c r="J30" s="132"/>
      <c r="K30" s="132"/>
      <c r="L30" s="132"/>
    </row>
    <row r="31" ht="11.25" hidden="1">
      <c r="A31" t="s">
        <v>1</v>
      </c>
    </row>
  </sheetData>
  <sheetProtection/>
  <mergeCells count="15">
    <mergeCell ref="A11:D11"/>
    <mergeCell ref="A12:D12"/>
    <mergeCell ref="A15:D15"/>
    <mergeCell ref="A10:D10"/>
    <mergeCell ref="A2:J2"/>
    <mergeCell ref="A3:J3"/>
    <mergeCell ref="A4:J4"/>
    <mergeCell ref="A5:J5"/>
    <mergeCell ref="A8:D8"/>
    <mergeCell ref="A17:D17"/>
    <mergeCell ref="B22:L25"/>
    <mergeCell ref="C19:L21"/>
    <mergeCell ref="A13:D13"/>
    <mergeCell ref="A14:D14"/>
    <mergeCell ref="B26:L26"/>
  </mergeCells>
  <hyperlinks>
    <hyperlink ref="L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30.xml><?xml version="1.0" encoding="utf-8"?>
<worksheet xmlns="http://schemas.openxmlformats.org/spreadsheetml/2006/main" xmlns:r="http://schemas.openxmlformats.org/officeDocument/2006/relationships">
  <dimension ref="A2:L48"/>
  <sheetViews>
    <sheetView showGridLines="0" showRowColHeaders="0" zoomScalePageLayoutView="0" workbookViewId="0" topLeftCell="A1">
      <pane xSplit="4" ySplit="8" topLeftCell="E9"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33203125" style="0" customWidth="1"/>
    <col min="5" max="5" width="10.33203125" style="0" customWidth="1"/>
    <col min="6" max="11" width="13.33203125" style="0" customWidth="1"/>
    <col min="12" max="16384" width="0" style="0" hidden="1" customWidth="1"/>
  </cols>
  <sheetData>
    <row r="1" ht="15.75" customHeight="1"/>
    <row r="2" spans="1:12" ht="12.75">
      <c r="A2" s="274" t="s">
        <v>348</v>
      </c>
      <c r="B2" s="275"/>
      <c r="C2" s="275"/>
      <c r="D2" s="275"/>
      <c r="E2" s="275"/>
      <c r="F2" s="275"/>
      <c r="G2" s="275"/>
      <c r="H2" s="275"/>
      <c r="I2" s="275"/>
      <c r="J2" s="254" t="s">
        <v>347</v>
      </c>
      <c r="K2" s="254"/>
      <c r="L2" t="s">
        <v>1</v>
      </c>
    </row>
    <row r="3" spans="1:9" ht="12.75">
      <c r="A3" s="274" t="s">
        <v>319</v>
      </c>
      <c r="B3" s="275"/>
      <c r="C3" s="275"/>
      <c r="D3" s="275"/>
      <c r="E3" s="275"/>
      <c r="F3" s="275"/>
      <c r="G3" s="275"/>
      <c r="H3" s="275"/>
      <c r="I3" s="275"/>
    </row>
    <row r="4" spans="1:9" ht="12.75">
      <c r="A4" s="268">
        <v>2015</v>
      </c>
      <c r="B4" s="276"/>
      <c r="C4" s="276"/>
      <c r="D4" s="276"/>
      <c r="E4" s="276"/>
      <c r="F4" s="276"/>
      <c r="G4" s="276"/>
      <c r="H4" s="276"/>
      <c r="I4" s="276"/>
    </row>
    <row r="5" spans="1:11" ht="11.25">
      <c r="A5" s="5"/>
      <c r="B5" s="5"/>
      <c r="C5" s="5"/>
      <c r="D5" s="5"/>
      <c r="E5" s="6"/>
      <c r="F5" s="6"/>
      <c r="G5" s="6"/>
      <c r="H5" s="6"/>
      <c r="I5" s="6"/>
      <c r="J5" s="15"/>
      <c r="K5" s="15"/>
    </row>
    <row r="6" ht="1.5" customHeight="1"/>
    <row r="7" spans="1:11" ht="22.5" customHeight="1">
      <c r="A7" s="269" t="s">
        <v>90</v>
      </c>
      <c r="B7" s="277"/>
      <c r="C7" s="277"/>
      <c r="D7" s="277"/>
      <c r="E7" s="25" t="s">
        <v>4</v>
      </c>
      <c r="F7" s="12" t="s">
        <v>256</v>
      </c>
      <c r="G7" s="12" t="s">
        <v>255</v>
      </c>
      <c r="H7" s="12" t="s">
        <v>254</v>
      </c>
      <c r="I7" s="12" t="s">
        <v>253</v>
      </c>
      <c r="J7" s="12" t="s">
        <v>252</v>
      </c>
      <c r="K7" s="12" t="s">
        <v>251</v>
      </c>
    </row>
    <row r="8" spans="1:11" ht="1.5" customHeight="1">
      <c r="A8" s="7"/>
      <c r="B8" s="7"/>
      <c r="C8" s="7"/>
      <c r="D8" s="7"/>
      <c r="E8" s="15"/>
      <c r="F8" s="15"/>
      <c r="G8" s="15"/>
      <c r="H8" s="15"/>
      <c r="I8" s="15"/>
      <c r="J8" s="15"/>
      <c r="K8" s="15"/>
    </row>
    <row r="9" spans="1:11" ht="23.25" customHeight="1">
      <c r="A9" s="315" t="s">
        <v>105</v>
      </c>
      <c r="B9" s="314"/>
      <c r="C9" s="314"/>
      <c r="D9" s="314"/>
      <c r="E9" s="97">
        <f>SUM(E10:E14)</f>
        <v>23438</v>
      </c>
      <c r="F9" s="118">
        <f aca="true" t="shared" si="0" ref="F9:K9">SUM(F10:F14)</f>
        <v>1379</v>
      </c>
      <c r="G9" s="118">
        <f t="shared" si="0"/>
        <v>21661</v>
      </c>
      <c r="H9" s="118">
        <f t="shared" si="0"/>
        <v>0</v>
      </c>
      <c r="I9" s="118">
        <f t="shared" si="0"/>
        <v>398</v>
      </c>
      <c r="J9" s="118">
        <f t="shared" si="0"/>
        <v>0</v>
      </c>
      <c r="K9" s="118">
        <f t="shared" si="0"/>
        <v>0</v>
      </c>
    </row>
    <row r="10" spans="1:11" ht="23.25" customHeight="1">
      <c r="A10" s="303" t="s">
        <v>44</v>
      </c>
      <c r="B10" s="304"/>
      <c r="C10" s="304"/>
      <c r="D10" s="304"/>
      <c r="E10" s="97">
        <v>17092</v>
      </c>
      <c r="F10" s="118">
        <v>1251</v>
      </c>
      <c r="G10" s="118">
        <v>15841</v>
      </c>
      <c r="H10" s="118">
        <v>0</v>
      </c>
      <c r="I10" s="118">
        <v>0</v>
      </c>
      <c r="J10" s="119">
        <v>0</v>
      </c>
      <c r="K10" s="119">
        <v>0</v>
      </c>
    </row>
    <row r="11" spans="1:11" s="49" customFormat="1" ht="17.25" customHeight="1">
      <c r="A11" s="303" t="s">
        <v>346</v>
      </c>
      <c r="B11" s="304"/>
      <c r="C11" s="304"/>
      <c r="D11" s="304"/>
      <c r="E11" s="97">
        <v>4282</v>
      </c>
      <c r="F11" s="118">
        <v>103</v>
      </c>
      <c r="G11" s="118">
        <v>4179</v>
      </c>
      <c r="H11" s="118">
        <v>0</v>
      </c>
      <c r="I11" s="118">
        <v>0</v>
      </c>
      <c r="J11" s="118">
        <v>0</v>
      </c>
      <c r="K11" s="118">
        <v>0</v>
      </c>
    </row>
    <row r="12" spans="1:11" ht="17.25" customHeight="1">
      <c r="A12" s="303" t="s">
        <v>110</v>
      </c>
      <c r="B12" s="304"/>
      <c r="C12" s="304"/>
      <c r="D12" s="304"/>
      <c r="E12" s="97">
        <v>1345</v>
      </c>
      <c r="F12" s="118">
        <v>25</v>
      </c>
      <c r="G12" s="118">
        <v>922</v>
      </c>
      <c r="H12" s="118">
        <v>0</v>
      </c>
      <c r="I12" s="118">
        <v>398</v>
      </c>
      <c r="J12" s="119">
        <v>0</v>
      </c>
      <c r="K12" s="119">
        <v>0</v>
      </c>
    </row>
    <row r="13" spans="1:11" ht="17.25" customHeight="1">
      <c r="A13" s="306" t="s">
        <v>109</v>
      </c>
      <c r="B13" s="304"/>
      <c r="C13" s="304"/>
      <c r="D13" s="304"/>
      <c r="E13" s="97">
        <v>556</v>
      </c>
      <c r="F13" s="118">
        <v>0</v>
      </c>
      <c r="G13" s="118">
        <v>556</v>
      </c>
      <c r="H13" s="118">
        <v>0</v>
      </c>
      <c r="I13" s="118">
        <v>0</v>
      </c>
      <c r="J13" s="119">
        <v>0</v>
      </c>
      <c r="K13" s="119">
        <v>0</v>
      </c>
    </row>
    <row r="14" spans="1:11" ht="17.25" customHeight="1">
      <c r="A14" s="303" t="s">
        <v>345</v>
      </c>
      <c r="B14" s="304"/>
      <c r="C14" s="304"/>
      <c r="D14" s="304"/>
      <c r="E14" s="97">
        <v>163</v>
      </c>
      <c r="F14" s="118">
        <v>0</v>
      </c>
      <c r="G14" s="118">
        <v>163</v>
      </c>
      <c r="H14" s="118">
        <v>0</v>
      </c>
      <c r="I14" s="119">
        <v>0</v>
      </c>
      <c r="J14" s="119">
        <v>0</v>
      </c>
      <c r="K14" s="119">
        <v>0</v>
      </c>
    </row>
    <row r="15" spans="1:12" ht="34.5" customHeight="1">
      <c r="A15" s="313" t="s">
        <v>344</v>
      </c>
      <c r="B15" s="314"/>
      <c r="C15" s="314"/>
      <c r="D15" s="314"/>
      <c r="E15" s="121">
        <f>SUM(F15:K15)</f>
        <v>28968</v>
      </c>
      <c r="F15" s="120">
        <v>218</v>
      </c>
      <c r="G15" s="120">
        <v>18629</v>
      </c>
      <c r="H15" s="120">
        <v>5057</v>
      </c>
      <c r="I15" s="120">
        <v>5064</v>
      </c>
      <c r="J15" s="120">
        <v>0</v>
      </c>
      <c r="K15">
        <v>0</v>
      </c>
      <c r="L15" s="106"/>
    </row>
    <row r="16" spans="1:12" ht="28.5" customHeight="1">
      <c r="A16" s="313" t="s">
        <v>343</v>
      </c>
      <c r="B16" s="314"/>
      <c r="C16" s="314"/>
      <c r="D16" s="314"/>
      <c r="E16" s="121">
        <v>1003</v>
      </c>
      <c r="F16" s="120">
        <v>19</v>
      </c>
      <c r="G16" s="120">
        <v>539</v>
      </c>
      <c r="H16" s="120">
        <v>12</v>
      </c>
      <c r="I16" s="120">
        <v>433</v>
      </c>
      <c r="J16" s="120">
        <v>0</v>
      </c>
      <c r="K16" s="120">
        <v>0</v>
      </c>
      <c r="L16" s="106"/>
    </row>
    <row r="17" spans="1:11" ht="17.25" customHeight="1">
      <c r="A17" s="257" t="s">
        <v>342</v>
      </c>
      <c r="B17" s="312"/>
      <c r="C17" s="312"/>
      <c r="D17" s="312"/>
      <c r="E17" s="97">
        <v>6402</v>
      </c>
      <c r="F17" s="118">
        <v>216</v>
      </c>
      <c r="G17" s="118">
        <v>4197</v>
      </c>
      <c r="H17" s="118">
        <v>1801</v>
      </c>
      <c r="I17" s="118">
        <v>188</v>
      </c>
      <c r="J17" s="119">
        <v>0</v>
      </c>
      <c r="K17" s="119">
        <v>0</v>
      </c>
    </row>
    <row r="18" spans="1:11" ht="23.25" customHeight="1">
      <c r="A18" s="303" t="s">
        <v>341</v>
      </c>
      <c r="B18" s="304"/>
      <c r="C18" s="304"/>
      <c r="D18" s="304"/>
      <c r="E18" s="97">
        <v>461</v>
      </c>
      <c r="F18" s="118">
        <v>12</v>
      </c>
      <c r="G18" s="118">
        <v>378</v>
      </c>
      <c r="H18" s="118">
        <v>51</v>
      </c>
      <c r="I18" s="118">
        <v>20</v>
      </c>
      <c r="J18" s="118">
        <v>0</v>
      </c>
      <c r="K18" s="119">
        <v>0</v>
      </c>
    </row>
    <row r="19" spans="1:11" ht="17.25" customHeight="1">
      <c r="A19" s="303" t="s">
        <v>340</v>
      </c>
      <c r="B19" s="304"/>
      <c r="C19" s="304"/>
      <c r="D19" s="304"/>
      <c r="E19" s="97">
        <v>719</v>
      </c>
      <c r="F19" s="118">
        <v>30</v>
      </c>
      <c r="G19" s="118">
        <v>397</v>
      </c>
      <c r="H19" s="118">
        <v>272</v>
      </c>
      <c r="I19" s="118">
        <v>20</v>
      </c>
      <c r="J19" s="118">
        <v>0</v>
      </c>
      <c r="K19" s="119">
        <v>0</v>
      </c>
    </row>
    <row r="20" spans="1:11" ht="17.25" customHeight="1">
      <c r="A20" s="303" t="s">
        <v>339</v>
      </c>
      <c r="B20" s="304"/>
      <c r="C20" s="304"/>
      <c r="D20" s="304"/>
      <c r="E20" s="97">
        <v>557</v>
      </c>
      <c r="F20" s="118">
        <v>14</v>
      </c>
      <c r="G20" s="118">
        <v>379</v>
      </c>
      <c r="H20" s="118">
        <v>144</v>
      </c>
      <c r="I20" s="118">
        <v>20</v>
      </c>
      <c r="J20" s="118">
        <v>0</v>
      </c>
      <c r="K20" s="119">
        <v>0</v>
      </c>
    </row>
    <row r="21" spans="1:11" ht="17.25" customHeight="1">
      <c r="A21" s="303" t="s">
        <v>338</v>
      </c>
      <c r="B21" s="304"/>
      <c r="C21" s="304"/>
      <c r="D21" s="304"/>
      <c r="E21" s="97">
        <v>325</v>
      </c>
      <c r="F21" s="118">
        <v>7</v>
      </c>
      <c r="G21" s="118">
        <v>261</v>
      </c>
      <c r="H21" s="118">
        <v>37</v>
      </c>
      <c r="I21" s="118">
        <v>20</v>
      </c>
      <c r="J21" s="118">
        <v>0</v>
      </c>
      <c r="K21" s="119">
        <v>0</v>
      </c>
    </row>
    <row r="22" spans="1:11" ht="17.25" customHeight="1">
      <c r="A22" s="303" t="s">
        <v>41</v>
      </c>
      <c r="B22" s="304"/>
      <c r="C22" s="304"/>
      <c r="D22" s="304"/>
      <c r="E22" s="97">
        <v>4340</v>
      </c>
      <c r="F22" s="118">
        <v>153</v>
      </c>
      <c r="G22" s="118">
        <v>2782</v>
      </c>
      <c r="H22" s="118">
        <v>1297</v>
      </c>
      <c r="I22" s="118">
        <v>108</v>
      </c>
      <c r="J22" s="118">
        <v>0</v>
      </c>
      <c r="K22" s="119">
        <v>0</v>
      </c>
    </row>
    <row r="23" spans="1:11" ht="23.25" customHeight="1">
      <c r="A23" s="305" t="s">
        <v>337</v>
      </c>
      <c r="B23" s="312"/>
      <c r="C23" s="312"/>
      <c r="D23" s="312"/>
      <c r="E23" s="97">
        <v>8157</v>
      </c>
      <c r="F23" s="118">
        <v>251</v>
      </c>
      <c r="G23" s="118">
        <v>5074</v>
      </c>
      <c r="H23" s="118">
        <v>2503</v>
      </c>
      <c r="I23" s="118">
        <v>329</v>
      </c>
      <c r="J23" s="118">
        <v>0</v>
      </c>
      <c r="K23" s="119">
        <v>0</v>
      </c>
    </row>
    <row r="24" spans="1:11" ht="17.25" customHeight="1">
      <c r="A24" s="257" t="s">
        <v>336</v>
      </c>
      <c r="B24" s="312"/>
      <c r="C24" s="312"/>
      <c r="D24" s="312"/>
      <c r="E24" s="97">
        <v>34</v>
      </c>
      <c r="F24" s="118">
        <v>0</v>
      </c>
      <c r="G24" s="118">
        <v>12</v>
      </c>
      <c r="H24" s="118">
        <v>21</v>
      </c>
      <c r="I24" s="118">
        <v>1</v>
      </c>
      <c r="J24" s="118">
        <v>0</v>
      </c>
      <c r="K24" s="119">
        <v>0</v>
      </c>
    </row>
    <row r="25" spans="1:11" ht="17.25" customHeight="1">
      <c r="A25" s="305" t="s">
        <v>335</v>
      </c>
      <c r="B25" s="312"/>
      <c r="C25" s="312"/>
      <c r="D25" s="312"/>
      <c r="E25" s="97">
        <v>3</v>
      </c>
      <c r="F25" s="118">
        <v>0</v>
      </c>
      <c r="G25" s="118">
        <v>1</v>
      </c>
      <c r="H25" s="118">
        <v>2</v>
      </c>
      <c r="I25" s="118">
        <v>0</v>
      </c>
      <c r="J25" s="118">
        <v>0</v>
      </c>
      <c r="K25" s="119">
        <v>0</v>
      </c>
    </row>
    <row r="26" spans="1:11" ht="28.5" customHeight="1">
      <c r="A26" s="316" t="s">
        <v>334</v>
      </c>
      <c r="B26" s="314"/>
      <c r="C26" s="314"/>
      <c r="D26" s="314"/>
      <c r="E26" s="97">
        <f>SUM(E27:E30)</f>
        <v>2143</v>
      </c>
      <c r="F26" s="118">
        <f aca="true" t="shared" si="1" ref="F26:K26">SUM(F27:F30)</f>
        <v>115</v>
      </c>
      <c r="G26" s="118">
        <f t="shared" si="1"/>
        <v>1002</v>
      </c>
      <c r="H26" s="118">
        <f t="shared" si="1"/>
        <v>887</v>
      </c>
      <c r="I26" s="118">
        <f t="shared" si="1"/>
        <v>139</v>
      </c>
      <c r="J26" s="118">
        <f t="shared" si="1"/>
        <v>0</v>
      </c>
      <c r="K26" s="118">
        <f t="shared" si="1"/>
        <v>0</v>
      </c>
    </row>
    <row r="27" spans="1:11" ht="23.25" customHeight="1">
      <c r="A27" s="303" t="s">
        <v>333</v>
      </c>
      <c r="B27" s="304"/>
      <c r="C27" s="304"/>
      <c r="D27" s="304"/>
      <c r="E27" s="97">
        <v>378</v>
      </c>
      <c r="F27" s="118">
        <v>20</v>
      </c>
      <c r="G27" s="118">
        <v>205</v>
      </c>
      <c r="H27" s="118">
        <v>139</v>
      </c>
      <c r="I27" s="118">
        <v>14</v>
      </c>
      <c r="J27" s="118">
        <v>0</v>
      </c>
      <c r="K27" s="119">
        <v>0</v>
      </c>
    </row>
    <row r="28" spans="1:11" ht="17.25" customHeight="1">
      <c r="A28" s="303" t="s">
        <v>332</v>
      </c>
      <c r="B28" s="304"/>
      <c r="C28" s="304"/>
      <c r="D28" s="304"/>
      <c r="E28" s="97">
        <v>3</v>
      </c>
      <c r="F28" s="118">
        <v>0</v>
      </c>
      <c r="G28" s="118">
        <v>2</v>
      </c>
      <c r="H28" s="118">
        <v>0</v>
      </c>
      <c r="I28" s="118">
        <v>1</v>
      </c>
      <c r="J28" s="118">
        <v>0</v>
      </c>
      <c r="K28" s="119">
        <v>0</v>
      </c>
    </row>
    <row r="29" spans="1:11" ht="17.25" customHeight="1">
      <c r="A29" s="303" t="s">
        <v>331</v>
      </c>
      <c r="B29" s="304"/>
      <c r="C29" s="304"/>
      <c r="D29" s="304"/>
      <c r="E29" s="97">
        <v>42</v>
      </c>
      <c r="F29" s="118">
        <v>0</v>
      </c>
      <c r="G29" s="118">
        <v>14</v>
      </c>
      <c r="H29" s="118">
        <v>28</v>
      </c>
      <c r="I29" s="118">
        <v>0</v>
      </c>
      <c r="J29" s="118">
        <v>0</v>
      </c>
      <c r="K29" s="119">
        <v>0</v>
      </c>
    </row>
    <row r="30" spans="1:11" ht="28.5" customHeight="1">
      <c r="A30" s="303" t="s">
        <v>330</v>
      </c>
      <c r="B30" s="304"/>
      <c r="C30" s="304"/>
      <c r="D30" s="304"/>
      <c r="E30" s="97">
        <v>1720</v>
      </c>
      <c r="F30" s="118">
        <v>95</v>
      </c>
      <c r="G30" s="118">
        <v>781</v>
      </c>
      <c r="H30" s="118">
        <v>720</v>
      </c>
      <c r="I30" s="118">
        <v>124</v>
      </c>
      <c r="J30" s="118">
        <v>0</v>
      </c>
      <c r="K30" s="119">
        <v>0</v>
      </c>
    </row>
    <row r="31" spans="1:11" ht="23.25" customHeight="1">
      <c r="A31" s="305" t="s">
        <v>99</v>
      </c>
      <c r="B31" s="312"/>
      <c r="C31" s="312"/>
      <c r="D31" s="312"/>
      <c r="E31" s="97">
        <v>66</v>
      </c>
      <c r="F31" s="118">
        <v>3</v>
      </c>
      <c r="G31" s="118">
        <v>42</v>
      </c>
      <c r="H31" s="118">
        <v>21</v>
      </c>
      <c r="I31" s="118">
        <v>0</v>
      </c>
      <c r="J31" s="118">
        <v>0</v>
      </c>
      <c r="K31" s="119">
        <v>0</v>
      </c>
    </row>
    <row r="32" spans="1:11" ht="17.25" customHeight="1">
      <c r="A32" s="257" t="s">
        <v>329</v>
      </c>
      <c r="B32" s="312"/>
      <c r="C32" s="312"/>
      <c r="D32" s="312"/>
      <c r="E32" s="97">
        <v>707</v>
      </c>
      <c r="F32" s="118">
        <v>26</v>
      </c>
      <c r="G32" s="118">
        <v>504</v>
      </c>
      <c r="H32" s="118">
        <v>162</v>
      </c>
      <c r="I32" s="118">
        <v>15</v>
      </c>
      <c r="J32" s="118">
        <v>0</v>
      </c>
      <c r="K32" s="119">
        <v>0</v>
      </c>
    </row>
    <row r="33" spans="1:11" ht="34.5" customHeight="1">
      <c r="A33" s="303" t="s">
        <v>328</v>
      </c>
      <c r="B33" s="304"/>
      <c r="C33" s="304"/>
      <c r="D33" s="304"/>
      <c r="E33" s="97">
        <v>21</v>
      </c>
      <c r="F33" s="118">
        <v>0</v>
      </c>
      <c r="G33" s="118">
        <v>8</v>
      </c>
      <c r="H33" s="118">
        <v>10</v>
      </c>
      <c r="I33" s="118">
        <v>3</v>
      </c>
      <c r="J33" s="118">
        <v>0</v>
      </c>
      <c r="K33" s="119">
        <v>0</v>
      </c>
    </row>
    <row r="34" spans="1:11" ht="28.5" customHeight="1">
      <c r="A34" s="303" t="s">
        <v>327</v>
      </c>
      <c r="B34" s="304"/>
      <c r="C34" s="304"/>
      <c r="D34" s="304"/>
      <c r="E34" s="97">
        <v>686</v>
      </c>
      <c r="F34" s="118">
        <v>26</v>
      </c>
      <c r="G34" s="118">
        <v>496</v>
      </c>
      <c r="H34" s="118">
        <v>152</v>
      </c>
      <c r="I34" s="118">
        <v>12</v>
      </c>
      <c r="J34" s="118">
        <v>0</v>
      </c>
      <c r="K34" s="119">
        <v>0</v>
      </c>
    </row>
    <row r="35" spans="1:11" ht="23.25" customHeight="1">
      <c r="A35" s="305" t="s">
        <v>326</v>
      </c>
      <c r="B35" s="312"/>
      <c r="C35" s="312"/>
      <c r="D35" s="312"/>
      <c r="E35" s="97">
        <v>179</v>
      </c>
      <c r="F35" s="118">
        <v>15</v>
      </c>
      <c r="G35" s="118">
        <v>128</v>
      </c>
      <c r="H35" s="118">
        <v>36</v>
      </c>
      <c r="I35" s="118">
        <v>0</v>
      </c>
      <c r="J35" s="118">
        <v>0</v>
      </c>
      <c r="K35" s="119">
        <v>0</v>
      </c>
    </row>
    <row r="36" spans="1:11" ht="28.5" customHeight="1">
      <c r="A36" s="313" t="s">
        <v>325</v>
      </c>
      <c r="B36" s="314"/>
      <c r="C36" s="314"/>
      <c r="D36" s="314"/>
      <c r="E36" s="97">
        <v>1020</v>
      </c>
      <c r="F36" s="118">
        <v>0</v>
      </c>
      <c r="G36" s="118">
        <v>1020</v>
      </c>
      <c r="H36" s="118">
        <v>0</v>
      </c>
      <c r="I36" s="118">
        <v>0</v>
      </c>
      <c r="J36" s="118">
        <v>0</v>
      </c>
      <c r="K36" s="119">
        <v>0</v>
      </c>
    </row>
    <row r="37" spans="1:11" ht="17.25" customHeight="1">
      <c r="A37" s="255"/>
      <c r="B37" s="255"/>
      <c r="C37" s="255"/>
      <c r="D37" s="255"/>
      <c r="E37" s="15"/>
      <c r="F37" s="15"/>
      <c r="G37" s="15"/>
      <c r="H37" s="15"/>
      <c r="I37" s="15"/>
      <c r="J37" s="15"/>
      <c r="K37" s="15"/>
    </row>
    <row r="38" spans="1:11" ht="11.25" customHeight="1">
      <c r="A38" s="16"/>
      <c r="B38" s="16"/>
      <c r="C38" s="16"/>
      <c r="D38" s="16"/>
      <c r="E38" s="16"/>
      <c r="F38" s="16"/>
      <c r="G38" s="16"/>
      <c r="H38" s="16"/>
      <c r="I38" s="16"/>
      <c r="J38" s="16"/>
      <c r="K38" s="8"/>
    </row>
    <row r="39" spans="1:11" ht="11.25">
      <c r="A39" s="19" t="s">
        <v>15</v>
      </c>
      <c r="B39" s="257" t="s">
        <v>324</v>
      </c>
      <c r="C39" s="312"/>
      <c r="D39" s="312"/>
      <c r="E39" s="312"/>
      <c r="F39" s="312"/>
      <c r="G39" s="312"/>
      <c r="H39" s="312"/>
      <c r="I39" s="312"/>
      <c r="J39" s="312"/>
      <c r="K39" s="312"/>
    </row>
    <row r="40" spans="1:11" ht="11.25">
      <c r="A40" s="16" t="s">
        <v>10</v>
      </c>
      <c r="B40" s="261" t="s">
        <v>94</v>
      </c>
      <c r="C40" s="320"/>
      <c r="D40" s="320"/>
      <c r="E40" s="320"/>
      <c r="F40" s="320"/>
      <c r="G40" s="320"/>
      <c r="H40" s="320"/>
      <c r="I40" s="320"/>
      <c r="J40" s="320"/>
      <c r="K40" s="320"/>
    </row>
    <row r="41" spans="1:11" ht="11.25">
      <c r="A41" s="16"/>
      <c r="B41" s="351"/>
      <c r="C41" s="320"/>
      <c r="D41" s="320"/>
      <c r="E41" s="320"/>
      <c r="F41" s="320"/>
      <c r="G41" s="320"/>
      <c r="H41" s="320"/>
      <c r="I41" s="320"/>
      <c r="J41" s="320"/>
      <c r="K41" s="320"/>
    </row>
    <row r="42" spans="1:11" ht="11.25">
      <c r="A42" s="16"/>
      <c r="B42" s="320"/>
      <c r="C42" s="320"/>
      <c r="D42" s="320"/>
      <c r="E42" s="320"/>
      <c r="F42" s="320"/>
      <c r="G42" s="320"/>
      <c r="H42" s="320"/>
      <c r="I42" s="320"/>
      <c r="J42" s="320"/>
      <c r="K42" s="320"/>
    </row>
    <row r="43" spans="1:11" ht="11.25" customHeight="1">
      <c r="A43" s="16" t="s">
        <v>35</v>
      </c>
      <c r="B43" s="311" t="s">
        <v>553</v>
      </c>
      <c r="C43" s="311"/>
      <c r="D43" s="311"/>
      <c r="E43" s="311"/>
      <c r="F43" s="311"/>
      <c r="G43" s="311"/>
      <c r="H43" s="311"/>
      <c r="I43" s="311"/>
      <c r="J43" s="311"/>
      <c r="K43" s="311"/>
    </row>
    <row r="44" spans="1:11" ht="11.25">
      <c r="A44" s="16"/>
      <c r="B44" s="311"/>
      <c r="C44" s="311"/>
      <c r="D44" s="311"/>
      <c r="E44" s="311"/>
      <c r="F44" s="311"/>
      <c r="G44" s="311"/>
      <c r="H44" s="311"/>
      <c r="I44" s="311"/>
      <c r="J44" s="311"/>
      <c r="K44" s="311"/>
    </row>
    <row r="45" spans="1:11" ht="11.25">
      <c r="A45" t="s">
        <v>34</v>
      </c>
      <c r="B45" s="311" t="s">
        <v>323</v>
      </c>
      <c r="C45" s="311"/>
      <c r="D45" s="311"/>
      <c r="E45" s="311"/>
      <c r="F45" s="311"/>
      <c r="G45" s="311"/>
      <c r="H45" s="311"/>
      <c r="I45" s="311"/>
      <c r="J45" s="311"/>
      <c r="K45" s="311"/>
    </row>
    <row r="46" spans="1:11" ht="11.25" customHeight="1">
      <c r="A46" s="19" t="s">
        <v>150</v>
      </c>
      <c r="B46" s="311" t="s">
        <v>322</v>
      </c>
      <c r="C46" s="311"/>
      <c r="D46" s="311"/>
      <c r="E46" s="311"/>
      <c r="F46" s="311"/>
      <c r="G46" s="311"/>
      <c r="H46" s="311"/>
      <c r="I46" s="311"/>
      <c r="J46" s="311"/>
      <c r="K46" s="311"/>
    </row>
    <row r="47" spans="1:11" ht="11.25" customHeight="1">
      <c r="A47" s="19" t="s">
        <v>17</v>
      </c>
      <c r="B47" s="66"/>
      <c r="C47" s="67"/>
      <c r="D47" s="311" t="s">
        <v>261</v>
      </c>
      <c r="E47" s="329"/>
      <c r="F47" s="329"/>
      <c r="G47" s="329"/>
      <c r="H47" s="329"/>
      <c r="I47" s="329"/>
      <c r="J47" s="329"/>
      <c r="K47" s="329"/>
    </row>
    <row r="48" ht="11.25" hidden="1">
      <c r="A48" s="52" t="s">
        <v>1</v>
      </c>
    </row>
  </sheetData>
  <sheetProtection/>
  <mergeCells count="40">
    <mergeCell ref="A2:I2"/>
    <mergeCell ref="A3:I3"/>
    <mergeCell ref="A4:I4"/>
    <mergeCell ref="A7:D7"/>
    <mergeCell ref="A13:D13"/>
    <mergeCell ref="A9:D9"/>
    <mergeCell ref="A10:D10"/>
    <mergeCell ref="A11:D11"/>
    <mergeCell ref="A12:D12"/>
    <mergeCell ref="A14:D14"/>
    <mergeCell ref="A15:D15"/>
    <mergeCell ref="A16:D16"/>
    <mergeCell ref="A17:D17"/>
    <mergeCell ref="A18:D18"/>
    <mergeCell ref="A20:D20"/>
    <mergeCell ref="A19:D19"/>
    <mergeCell ref="A26:D26"/>
    <mergeCell ref="A24:D24"/>
    <mergeCell ref="A25:D25"/>
    <mergeCell ref="A21:D21"/>
    <mergeCell ref="A22:D22"/>
    <mergeCell ref="A23:D23"/>
    <mergeCell ref="A34:D34"/>
    <mergeCell ref="A31:D31"/>
    <mergeCell ref="A32:D32"/>
    <mergeCell ref="A33:D33"/>
    <mergeCell ref="A35:D35"/>
    <mergeCell ref="A27:D27"/>
    <mergeCell ref="A28:D28"/>
    <mergeCell ref="A29:D29"/>
    <mergeCell ref="J2:K2"/>
    <mergeCell ref="B46:K46"/>
    <mergeCell ref="B45:K45"/>
    <mergeCell ref="D47:K47"/>
    <mergeCell ref="B40:K42"/>
    <mergeCell ref="B43:K44"/>
    <mergeCell ref="A30:D30"/>
    <mergeCell ref="A37:D37"/>
    <mergeCell ref="B39:K39"/>
    <mergeCell ref="A36:D36"/>
  </mergeCells>
  <hyperlinks>
    <hyperlink ref="J2: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rowBreaks count="1" manualBreakCount="1">
    <brk id="34" max="255" man="1"/>
  </rowBreaks>
</worksheet>
</file>

<file path=xl/worksheets/sheet31.xml><?xml version="1.0" encoding="utf-8"?>
<worksheet xmlns="http://schemas.openxmlformats.org/spreadsheetml/2006/main" xmlns:r="http://schemas.openxmlformats.org/officeDocument/2006/relationships">
  <dimension ref="A2:L31"/>
  <sheetViews>
    <sheetView showGridLines="0" showRowColHeaders="0" zoomScalePageLayoutView="0" workbookViewId="0" topLeftCell="A1">
      <pane xSplit="4" ySplit="9" topLeftCell="E10"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16015625" style="0" customWidth="1"/>
    <col min="5" max="5" width="10.66015625" style="0" customWidth="1"/>
    <col min="6" max="10" width="12.83203125" style="0" customWidth="1"/>
    <col min="11" max="11" width="12.66015625" style="0" customWidth="1"/>
    <col min="12" max="16384" width="0" style="0" hidden="1" customWidth="1"/>
  </cols>
  <sheetData>
    <row r="1" ht="15.75" customHeight="1"/>
    <row r="2" spans="1:12" ht="12.75">
      <c r="A2" s="268" t="s">
        <v>357</v>
      </c>
      <c r="B2" s="276"/>
      <c r="C2" s="276"/>
      <c r="D2" s="276"/>
      <c r="E2" s="276"/>
      <c r="F2" s="276"/>
      <c r="G2" s="276"/>
      <c r="H2" s="276"/>
      <c r="I2" s="276"/>
      <c r="J2" s="254" t="s">
        <v>356</v>
      </c>
      <c r="K2" s="254"/>
      <c r="L2" t="s">
        <v>1</v>
      </c>
    </row>
    <row r="3" spans="1:9" ht="12.75" customHeight="1">
      <c r="A3" s="268" t="s">
        <v>355</v>
      </c>
      <c r="B3" s="276"/>
      <c r="C3" s="276"/>
      <c r="D3" s="276"/>
      <c r="E3" s="276"/>
      <c r="F3" s="276"/>
      <c r="G3" s="276"/>
      <c r="H3" s="276"/>
      <c r="I3" s="276"/>
    </row>
    <row r="4" spans="1:9" ht="12.75" customHeight="1">
      <c r="A4" s="268" t="s">
        <v>354</v>
      </c>
      <c r="B4" s="276"/>
      <c r="C4" s="276"/>
      <c r="D4" s="276"/>
      <c r="E4" s="276"/>
      <c r="F4" s="276"/>
      <c r="G4" s="276"/>
      <c r="H4" s="276"/>
      <c r="I4" s="276"/>
    </row>
    <row r="5" spans="1:9" ht="12.75" customHeight="1">
      <c r="A5" s="268">
        <v>2015</v>
      </c>
      <c r="B5" s="276"/>
      <c r="C5" s="276"/>
      <c r="D5" s="276"/>
      <c r="E5" s="276"/>
      <c r="F5" s="276"/>
      <c r="G5" s="276"/>
      <c r="H5" s="276"/>
      <c r="I5" s="276"/>
    </row>
    <row r="6" spans="1:11" ht="11.25">
      <c r="A6" s="5"/>
      <c r="B6" s="5"/>
      <c r="C6" s="5"/>
      <c r="D6" s="5"/>
      <c r="E6" s="6"/>
      <c r="F6" s="6"/>
      <c r="G6" s="6"/>
      <c r="H6" s="6"/>
      <c r="I6" s="6"/>
      <c r="J6" s="15"/>
      <c r="K6" s="15"/>
    </row>
    <row r="7" ht="1.5" customHeight="1"/>
    <row r="8" spans="1:11" ht="22.5" customHeight="1">
      <c r="A8" s="269" t="s">
        <v>353</v>
      </c>
      <c r="B8" s="277"/>
      <c r="C8" s="277"/>
      <c r="D8" s="277"/>
      <c r="E8" s="25" t="s">
        <v>4</v>
      </c>
      <c r="F8" s="12" t="s">
        <v>256</v>
      </c>
      <c r="G8" s="12" t="s">
        <v>255</v>
      </c>
      <c r="H8" s="12" t="s">
        <v>254</v>
      </c>
      <c r="I8" s="12" t="s">
        <v>253</v>
      </c>
      <c r="J8" s="12" t="s">
        <v>252</v>
      </c>
      <c r="K8" s="12" t="s">
        <v>251</v>
      </c>
    </row>
    <row r="9" spans="1:11" ht="1.5" customHeight="1">
      <c r="A9" s="7"/>
      <c r="B9" s="7"/>
      <c r="C9" s="7"/>
      <c r="D9" s="7"/>
      <c r="E9" s="15"/>
      <c r="F9" s="15"/>
      <c r="G9" s="15"/>
      <c r="H9" s="15"/>
      <c r="I9" s="15"/>
      <c r="J9" s="15"/>
      <c r="K9" s="15"/>
    </row>
    <row r="10" spans="1:11" ht="34.5" customHeight="1">
      <c r="A10" s="328" t="s">
        <v>352</v>
      </c>
      <c r="B10" s="327"/>
      <c r="C10" s="327"/>
      <c r="D10" s="327"/>
      <c r="E10" s="98">
        <f>SUM(E11:E18)</f>
        <v>28968</v>
      </c>
      <c r="F10" s="98">
        <f aca="true" t="shared" si="0" ref="F10:K10">SUM(F11:F18)</f>
        <v>218</v>
      </c>
      <c r="G10" s="98">
        <f t="shared" si="0"/>
        <v>18629</v>
      </c>
      <c r="H10" s="98">
        <f t="shared" si="0"/>
        <v>5057</v>
      </c>
      <c r="I10" s="98">
        <f t="shared" si="0"/>
        <v>5064</v>
      </c>
      <c r="J10" s="98">
        <f t="shared" si="0"/>
        <v>0</v>
      </c>
      <c r="K10" s="98">
        <f t="shared" si="0"/>
        <v>0</v>
      </c>
    </row>
    <row r="11" spans="1:11" s="49" customFormat="1" ht="23.25" customHeight="1">
      <c r="A11" s="354" t="s">
        <v>456</v>
      </c>
      <c r="B11" s="353"/>
      <c r="C11" s="353"/>
      <c r="D11" s="353"/>
      <c r="E11" s="98">
        <v>16012</v>
      </c>
      <c r="F11" s="122">
        <v>0</v>
      </c>
      <c r="G11" s="122">
        <v>11885</v>
      </c>
      <c r="H11" s="122">
        <v>0</v>
      </c>
      <c r="I11" s="122">
        <v>4127</v>
      </c>
      <c r="J11" s="122">
        <v>0</v>
      </c>
      <c r="K11" s="122">
        <v>0</v>
      </c>
    </row>
    <row r="12" spans="1:11" ht="17.25" customHeight="1">
      <c r="A12" s="352" t="s">
        <v>120</v>
      </c>
      <c r="B12" s="353"/>
      <c r="C12" s="353"/>
      <c r="D12" s="353"/>
      <c r="E12" s="98">
        <v>33</v>
      </c>
      <c r="F12" s="122">
        <v>0</v>
      </c>
      <c r="G12" s="122">
        <v>33</v>
      </c>
      <c r="H12" s="122">
        <v>0</v>
      </c>
      <c r="I12" s="122">
        <v>0</v>
      </c>
      <c r="J12" s="122">
        <v>0</v>
      </c>
      <c r="K12" s="123">
        <v>0</v>
      </c>
    </row>
    <row r="13" spans="1:11" ht="17.25" customHeight="1">
      <c r="A13" s="352" t="s">
        <v>119</v>
      </c>
      <c r="B13" s="353"/>
      <c r="C13" s="353"/>
      <c r="D13" s="353"/>
      <c r="E13" s="98">
        <v>732</v>
      </c>
      <c r="F13" s="122">
        <v>22</v>
      </c>
      <c r="G13" s="122">
        <v>621</v>
      </c>
      <c r="H13" s="122">
        <v>1</v>
      </c>
      <c r="I13" s="122">
        <v>88</v>
      </c>
      <c r="J13" s="122">
        <v>0</v>
      </c>
      <c r="K13" s="123">
        <v>0</v>
      </c>
    </row>
    <row r="14" spans="1:11" ht="17.25" customHeight="1">
      <c r="A14" s="352" t="s">
        <v>350</v>
      </c>
      <c r="B14" s="353"/>
      <c r="C14" s="353"/>
      <c r="D14" s="353"/>
      <c r="E14" s="98">
        <v>45</v>
      </c>
      <c r="F14" s="122">
        <v>11</v>
      </c>
      <c r="G14" s="122">
        <v>8</v>
      </c>
      <c r="H14" s="122">
        <v>26</v>
      </c>
      <c r="I14" s="122">
        <v>0</v>
      </c>
      <c r="J14" s="122">
        <v>0</v>
      </c>
      <c r="K14" s="123">
        <v>0</v>
      </c>
    </row>
    <row r="15" spans="1:12" ht="17.25" customHeight="1">
      <c r="A15" s="352" t="s">
        <v>349</v>
      </c>
      <c r="B15" s="353"/>
      <c r="C15" s="353"/>
      <c r="D15" s="353"/>
      <c r="E15" s="125">
        <v>1422</v>
      </c>
      <c r="F15" s="124">
        <v>19</v>
      </c>
      <c r="G15" s="124">
        <v>832</v>
      </c>
      <c r="H15" s="124">
        <v>152</v>
      </c>
      <c r="I15" s="124">
        <v>419</v>
      </c>
      <c r="J15" s="124">
        <v>0</v>
      </c>
      <c r="K15" s="124">
        <v>0</v>
      </c>
      <c r="L15" s="106"/>
    </row>
    <row r="16" spans="1:11" ht="17.25" customHeight="1">
      <c r="A16" s="352" t="s">
        <v>118</v>
      </c>
      <c r="B16" s="353"/>
      <c r="C16" s="353"/>
      <c r="D16" s="353"/>
      <c r="E16" s="98">
        <v>8238</v>
      </c>
      <c r="F16" s="122">
        <v>157</v>
      </c>
      <c r="G16" s="122">
        <v>4019</v>
      </c>
      <c r="H16" s="122">
        <v>3743</v>
      </c>
      <c r="I16" s="122">
        <v>319</v>
      </c>
      <c r="J16" s="122">
        <v>0</v>
      </c>
      <c r="K16" s="123">
        <v>0</v>
      </c>
    </row>
    <row r="17" spans="1:11" ht="17.25" customHeight="1">
      <c r="A17" s="352" t="s">
        <v>117</v>
      </c>
      <c r="B17" s="353"/>
      <c r="C17" s="353"/>
      <c r="D17" s="353"/>
      <c r="E17" s="98">
        <v>2379</v>
      </c>
      <c r="F17" s="122">
        <v>9</v>
      </c>
      <c r="G17" s="122">
        <v>1169</v>
      </c>
      <c r="H17" s="122">
        <v>1100</v>
      </c>
      <c r="I17" s="122">
        <v>101</v>
      </c>
      <c r="J17" s="122">
        <v>0</v>
      </c>
      <c r="K17" s="123">
        <v>0</v>
      </c>
    </row>
    <row r="18" spans="1:11" ht="17.25" customHeight="1">
      <c r="A18" s="303" t="s">
        <v>41</v>
      </c>
      <c r="B18" s="304"/>
      <c r="C18" s="304"/>
      <c r="D18" s="304"/>
      <c r="E18" s="98">
        <v>107</v>
      </c>
      <c r="F18" s="122">
        <v>0</v>
      </c>
      <c r="G18" s="122">
        <v>62</v>
      </c>
      <c r="H18" s="122">
        <v>35</v>
      </c>
      <c r="I18" s="122">
        <v>10</v>
      </c>
      <c r="J18" s="122">
        <v>0</v>
      </c>
      <c r="K18" s="123">
        <v>0</v>
      </c>
    </row>
    <row r="19" spans="1:11" ht="23.25" customHeight="1">
      <c r="A19" s="323" t="s">
        <v>351</v>
      </c>
      <c r="B19" s="259"/>
      <c r="C19" s="259"/>
      <c r="D19" s="259"/>
      <c r="E19" s="98">
        <f>SUM(E20:E27)</f>
        <v>16449</v>
      </c>
      <c r="F19" s="98">
        <f aca="true" t="shared" si="1" ref="F19:K19">SUM(F20:F27)</f>
        <v>123</v>
      </c>
      <c r="G19" s="98">
        <f t="shared" si="1"/>
        <v>9432</v>
      </c>
      <c r="H19" s="98">
        <f t="shared" si="1"/>
        <v>5057</v>
      </c>
      <c r="I19" s="98">
        <f t="shared" si="1"/>
        <v>1837</v>
      </c>
      <c r="J19" s="98">
        <f t="shared" si="1"/>
        <v>0</v>
      </c>
      <c r="K19" s="98">
        <f t="shared" si="1"/>
        <v>0</v>
      </c>
    </row>
    <row r="20" spans="1:11" s="49" customFormat="1" ht="23.25" customHeight="1">
      <c r="A20" s="306" t="s">
        <v>456</v>
      </c>
      <c r="B20" s="304"/>
      <c r="C20" s="304"/>
      <c r="D20" s="304"/>
      <c r="E20" s="98">
        <v>5010</v>
      </c>
      <c r="F20" s="122">
        <v>0</v>
      </c>
      <c r="G20" s="122">
        <v>3985</v>
      </c>
      <c r="H20" s="122">
        <v>0</v>
      </c>
      <c r="I20" s="122">
        <v>1025</v>
      </c>
      <c r="J20" s="122">
        <v>0</v>
      </c>
      <c r="K20" s="123">
        <v>0</v>
      </c>
    </row>
    <row r="21" spans="1:11" ht="17.25" customHeight="1">
      <c r="A21" s="303" t="s">
        <v>120</v>
      </c>
      <c r="B21" s="304"/>
      <c r="C21" s="304"/>
      <c r="D21" s="304"/>
      <c r="E21" s="98">
        <v>29</v>
      </c>
      <c r="F21" s="122">
        <v>0</v>
      </c>
      <c r="G21" s="122">
        <v>29</v>
      </c>
      <c r="H21" s="122">
        <v>0</v>
      </c>
      <c r="I21" s="122">
        <v>0</v>
      </c>
      <c r="J21" s="122">
        <v>0</v>
      </c>
      <c r="K21" s="123">
        <v>0</v>
      </c>
    </row>
    <row r="22" spans="1:11" ht="17.25" customHeight="1">
      <c r="A22" s="303" t="s">
        <v>119</v>
      </c>
      <c r="B22" s="304"/>
      <c r="C22" s="304"/>
      <c r="D22" s="304"/>
      <c r="E22" s="98">
        <v>690</v>
      </c>
      <c r="F22" s="122">
        <v>20</v>
      </c>
      <c r="G22" s="122">
        <v>592</v>
      </c>
      <c r="H22" s="122">
        <v>1</v>
      </c>
      <c r="I22" s="122">
        <v>77</v>
      </c>
      <c r="J22" s="122">
        <v>0</v>
      </c>
      <c r="K22" s="123">
        <v>0</v>
      </c>
    </row>
    <row r="23" spans="1:11" ht="17.25" customHeight="1">
      <c r="A23" s="352" t="s">
        <v>350</v>
      </c>
      <c r="B23" s="353"/>
      <c r="C23" s="353"/>
      <c r="D23" s="353"/>
      <c r="E23" s="98">
        <v>43</v>
      </c>
      <c r="F23" s="122">
        <v>9</v>
      </c>
      <c r="G23" s="122">
        <v>8</v>
      </c>
      <c r="H23" s="122">
        <v>26</v>
      </c>
      <c r="I23" s="122">
        <v>0</v>
      </c>
      <c r="J23" s="122">
        <v>0</v>
      </c>
      <c r="K23" s="123">
        <v>0</v>
      </c>
    </row>
    <row r="24" spans="1:11" ht="17.25" customHeight="1">
      <c r="A24" s="303" t="s">
        <v>349</v>
      </c>
      <c r="B24" s="304"/>
      <c r="C24" s="304"/>
      <c r="D24" s="304"/>
      <c r="E24" s="98">
        <v>1296</v>
      </c>
      <c r="F24" s="122">
        <v>9</v>
      </c>
      <c r="G24" s="122">
        <v>793</v>
      </c>
      <c r="H24" s="122">
        <v>152</v>
      </c>
      <c r="I24" s="122">
        <v>342</v>
      </c>
      <c r="J24" s="122">
        <v>0</v>
      </c>
      <c r="K24" s="123">
        <v>0</v>
      </c>
    </row>
    <row r="25" spans="1:11" ht="17.25" customHeight="1">
      <c r="A25" s="303" t="s">
        <v>118</v>
      </c>
      <c r="B25" s="304"/>
      <c r="C25" s="304"/>
      <c r="D25" s="304"/>
      <c r="E25" s="98">
        <v>6906</v>
      </c>
      <c r="F25" s="122">
        <v>77</v>
      </c>
      <c r="G25" s="122">
        <v>2797</v>
      </c>
      <c r="H25" s="122">
        <v>3743</v>
      </c>
      <c r="I25" s="122">
        <v>289</v>
      </c>
      <c r="J25" s="122">
        <v>0</v>
      </c>
      <c r="K25" s="123">
        <v>0</v>
      </c>
    </row>
    <row r="26" spans="1:11" ht="17.25" customHeight="1">
      <c r="A26" s="303" t="s">
        <v>117</v>
      </c>
      <c r="B26" s="304"/>
      <c r="C26" s="304"/>
      <c r="D26" s="304"/>
      <c r="E26" s="98">
        <v>2368</v>
      </c>
      <c r="F26" s="122">
        <v>8</v>
      </c>
      <c r="G26" s="122">
        <v>1166</v>
      </c>
      <c r="H26" s="122">
        <v>1100</v>
      </c>
      <c r="I26" s="122">
        <v>94</v>
      </c>
      <c r="J26" s="122">
        <v>0</v>
      </c>
      <c r="K26" s="123">
        <v>0</v>
      </c>
    </row>
    <row r="27" spans="1:11" ht="17.25" customHeight="1">
      <c r="A27" s="303" t="s">
        <v>41</v>
      </c>
      <c r="B27" s="304"/>
      <c r="C27" s="304"/>
      <c r="D27" s="304"/>
      <c r="E27" s="98">
        <v>107</v>
      </c>
      <c r="F27" s="122">
        <v>0</v>
      </c>
      <c r="G27" s="122">
        <v>62</v>
      </c>
      <c r="H27" s="122">
        <v>35</v>
      </c>
      <c r="I27" s="122">
        <v>10</v>
      </c>
      <c r="J27" s="122">
        <v>0</v>
      </c>
      <c r="K27" s="123">
        <v>0</v>
      </c>
    </row>
    <row r="28" spans="1:11" ht="17.25" customHeight="1">
      <c r="A28" s="255"/>
      <c r="B28" s="255"/>
      <c r="C28" s="255"/>
      <c r="D28" s="255"/>
      <c r="E28" s="15"/>
      <c r="F28" s="15"/>
      <c r="G28" s="15"/>
      <c r="H28" s="15"/>
      <c r="I28" s="15"/>
      <c r="J28" s="15"/>
      <c r="K28" s="15"/>
    </row>
    <row r="29" spans="1:11" ht="11.25" customHeight="1">
      <c r="A29" s="16"/>
      <c r="B29" s="16"/>
      <c r="C29" s="16"/>
      <c r="D29" s="16"/>
      <c r="E29" s="16"/>
      <c r="F29" s="16"/>
      <c r="G29" s="16"/>
      <c r="H29" s="16"/>
      <c r="I29" s="16"/>
      <c r="J29" s="16"/>
      <c r="K29" s="8"/>
    </row>
    <row r="30" spans="1:11" ht="11.25" customHeight="1">
      <c r="A30" s="19" t="s">
        <v>17</v>
      </c>
      <c r="B30" s="16"/>
      <c r="C30" s="16"/>
      <c r="D30" s="260" t="s">
        <v>261</v>
      </c>
      <c r="E30" s="350"/>
      <c r="F30" s="350"/>
      <c r="G30" s="350"/>
      <c r="H30" s="350"/>
      <c r="I30" s="350"/>
      <c r="J30" s="350"/>
      <c r="K30" s="350"/>
    </row>
    <row r="31" ht="11.25" hidden="1">
      <c r="A31" s="16" t="s">
        <v>1</v>
      </c>
    </row>
  </sheetData>
  <sheetProtection/>
  <mergeCells count="26">
    <mergeCell ref="A22:D22"/>
    <mergeCell ref="A24:D24"/>
    <mergeCell ref="A20:D20"/>
    <mergeCell ref="A21:D21"/>
    <mergeCell ref="D30:K30"/>
    <mergeCell ref="A25:D25"/>
    <mergeCell ref="A26:D26"/>
    <mergeCell ref="A27:D27"/>
    <mergeCell ref="A28:D28"/>
    <mergeCell ref="A23:D23"/>
    <mergeCell ref="A13:D13"/>
    <mergeCell ref="A11:D11"/>
    <mergeCell ref="A12:D12"/>
    <mergeCell ref="A19:D19"/>
    <mergeCell ref="A17:D17"/>
    <mergeCell ref="A18:D18"/>
    <mergeCell ref="A15:D15"/>
    <mergeCell ref="A16:D16"/>
    <mergeCell ref="A14:D14"/>
    <mergeCell ref="J2:K2"/>
    <mergeCell ref="A2:I2"/>
    <mergeCell ref="A3:I3"/>
    <mergeCell ref="A4:I4"/>
    <mergeCell ref="A10:D10"/>
    <mergeCell ref="A5:I5"/>
    <mergeCell ref="A8:D8"/>
  </mergeCells>
  <hyperlinks>
    <hyperlink ref="J2: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32.xml><?xml version="1.0" encoding="utf-8"?>
<worksheet xmlns="http://schemas.openxmlformats.org/spreadsheetml/2006/main" xmlns:r="http://schemas.openxmlformats.org/officeDocument/2006/relationships">
  <dimension ref="A2:L29"/>
  <sheetViews>
    <sheetView showGridLines="0" showRowColHeaders="0" zoomScalePageLayoutView="0" workbookViewId="0" topLeftCell="A1">
      <pane xSplit="4" ySplit="9" topLeftCell="E10"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5" style="0" customWidth="1"/>
    <col min="5" max="5" width="10.16015625" style="0" customWidth="1"/>
    <col min="6" max="11" width="12.83203125" style="0" customWidth="1"/>
    <col min="12" max="16384" width="0" style="0" hidden="1" customWidth="1"/>
  </cols>
  <sheetData>
    <row r="1" ht="15.75" customHeight="1"/>
    <row r="2" spans="1:12" ht="12.75">
      <c r="A2" s="274" t="s">
        <v>362</v>
      </c>
      <c r="B2" s="275"/>
      <c r="C2" s="275"/>
      <c r="D2" s="275"/>
      <c r="E2" s="275"/>
      <c r="F2" s="275"/>
      <c r="G2" s="275"/>
      <c r="H2" s="275"/>
      <c r="I2" s="275"/>
      <c r="J2" s="254" t="s">
        <v>361</v>
      </c>
      <c r="K2" s="254"/>
      <c r="L2" t="s">
        <v>1</v>
      </c>
    </row>
    <row r="3" spans="1:9" ht="12.75">
      <c r="A3" s="274" t="s">
        <v>355</v>
      </c>
      <c r="B3" s="275"/>
      <c r="C3" s="275"/>
      <c r="D3" s="275"/>
      <c r="E3" s="275"/>
      <c r="F3" s="275"/>
      <c r="G3" s="275"/>
      <c r="H3" s="275"/>
      <c r="I3" s="275"/>
    </row>
    <row r="4" spans="1:9" ht="12.75">
      <c r="A4" s="274" t="s">
        <v>360</v>
      </c>
      <c r="B4" s="275"/>
      <c r="C4" s="275"/>
      <c r="D4" s="275"/>
      <c r="E4" s="275"/>
      <c r="F4" s="275"/>
      <c r="G4" s="275"/>
      <c r="H4" s="275"/>
      <c r="I4" s="275"/>
    </row>
    <row r="5" spans="1:9" ht="12.75">
      <c r="A5" s="268">
        <v>2015</v>
      </c>
      <c r="B5" s="276"/>
      <c r="C5" s="276"/>
      <c r="D5" s="276"/>
      <c r="E5" s="276"/>
      <c r="F5" s="276"/>
      <c r="G5" s="276"/>
      <c r="H5" s="276"/>
      <c r="I5" s="276"/>
    </row>
    <row r="6" spans="1:11" ht="11.25">
      <c r="A6" s="5"/>
      <c r="B6" s="5"/>
      <c r="C6" s="5"/>
      <c r="D6" s="5"/>
      <c r="E6" s="6"/>
      <c r="F6" s="6"/>
      <c r="G6" s="6"/>
      <c r="H6" s="6"/>
      <c r="I6" s="6"/>
      <c r="J6" s="15"/>
      <c r="K6" s="15"/>
    </row>
    <row r="7" ht="1.5" customHeight="1"/>
    <row r="8" spans="1:11" ht="22.5" customHeight="1">
      <c r="A8" s="269" t="s">
        <v>135</v>
      </c>
      <c r="B8" s="277"/>
      <c r="C8" s="277"/>
      <c r="D8" s="277"/>
      <c r="E8" s="25" t="s">
        <v>4</v>
      </c>
      <c r="F8" s="12" t="s">
        <v>256</v>
      </c>
      <c r="G8" s="12" t="s">
        <v>255</v>
      </c>
      <c r="H8" s="12" t="s">
        <v>254</v>
      </c>
      <c r="I8" s="12" t="s">
        <v>253</v>
      </c>
      <c r="J8" s="12" t="s">
        <v>252</v>
      </c>
      <c r="K8" s="12" t="s">
        <v>251</v>
      </c>
    </row>
    <row r="9" spans="1:11" ht="1.5" customHeight="1">
      <c r="A9" s="7"/>
      <c r="B9" s="7"/>
      <c r="C9" s="7"/>
      <c r="D9" s="7"/>
      <c r="E9" s="15"/>
      <c r="F9" s="15"/>
      <c r="G9" s="15"/>
      <c r="H9" s="15"/>
      <c r="I9" s="15"/>
      <c r="J9" s="15"/>
      <c r="K9" s="15"/>
    </row>
    <row r="10" spans="1:11" ht="34.5" customHeight="1">
      <c r="A10" s="328" t="s">
        <v>359</v>
      </c>
      <c r="B10" s="327"/>
      <c r="C10" s="327"/>
      <c r="D10" s="327"/>
      <c r="E10" s="98">
        <f>SUM(E11:E17)</f>
        <v>1003</v>
      </c>
      <c r="F10" s="98">
        <f aca="true" t="shared" si="0" ref="F10:K10">SUM(F11:F17)</f>
        <v>19</v>
      </c>
      <c r="G10" s="98">
        <f t="shared" si="0"/>
        <v>539</v>
      </c>
      <c r="H10" s="98">
        <f t="shared" si="0"/>
        <v>12</v>
      </c>
      <c r="I10" s="98">
        <f t="shared" si="0"/>
        <v>433</v>
      </c>
      <c r="J10" s="98">
        <f t="shared" si="0"/>
        <v>0</v>
      </c>
      <c r="K10" s="98">
        <f t="shared" si="0"/>
        <v>0</v>
      </c>
    </row>
    <row r="11" spans="1:11" ht="23.25" customHeight="1">
      <c r="A11" s="354" t="s">
        <v>457</v>
      </c>
      <c r="B11" s="353"/>
      <c r="C11" s="353"/>
      <c r="D11" s="353"/>
      <c r="E11" s="97">
        <v>87</v>
      </c>
      <c r="F11" s="118">
        <v>0</v>
      </c>
      <c r="G11" s="118">
        <v>87</v>
      </c>
      <c r="H11" s="118">
        <v>0</v>
      </c>
      <c r="I11" s="118">
        <v>0</v>
      </c>
      <c r="J11" s="118">
        <v>0</v>
      </c>
      <c r="K11" s="119">
        <v>0</v>
      </c>
    </row>
    <row r="12" spans="1:11" s="49" customFormat="1" ht="17.25" customHeight="1">
      <c r="A12" s="354" t="s">
        <v>132</v>
      </c>
      <c r="B12" s="353"/>
      <c r="C12" s="353"/>
      <c r="D12" s="353"/>
      <c r="E12" s="97">
        <v>44</v>
      </c>
      <c r="F12" s="118">
        <v>0</v>
      </c>
      <c r="G12" s="118">
        <v>0</v>
      </c>
      <c r="H12" s="118">
        <v>0</v>
      </c>
      <c r="I12" s="118">
        <v>44</v>
      </c>
      <c r="J12" s="118">
        <v>0</v>
      </c>
      <c r="K12" s="118">
        <v>0</v>
      </c>
    </row>
    <row r="13" spans="1:11" ht="17.25" customHeight="1">
      <c r="A13" s="352" t="s">
        <v>131</v>
      </c>
      <c r="B13" s="353"/>
      <c r="C13" s="353"/>
      <c r="D13" s="353"/>
      <c r="E13" s="97">
        <v>860</v>
      </c>
      <c r="F13" s="118">
        <v>19</v>
      </c>
      <c r="G13" s="118">
        <v>452</v>
      </c>
      <c r="H13" s="118">
        <v>0</v>
      </c>
      <c r="I13" s="118">
        <v>389</v>
      </c>
      <c r="J13" s="118">
        <v>0</v>
      </c>
      <c r="K13" s="119">
        <v>0</v>
      </c>
    </row>
    <row r="14" spans="1:11" ht="17.25" customHeight="1">
      <c r="A14" s="352" t="s">
        <v>130</v>
      </c>
      <c r="B14" s="353"/>
      <c r="C14" s="353"/>
      <c r="D14" s="353"/>
      <c r="E14" s="97">
        <v>12</v>
      </c>
      <c r="F14" s="118">
        <v>0</v>
      </c>
      <c r="G14" s="118">
        <v>0</v>
      </c>
      <c r="H14" s="118">
        <v>12</v>
      </c>
      <c r="I14" s="118">
        <v>0</v>
      </c>
      <c r="J14" s="118">
        <v>0</v>
      </c>
      <c r="K14" s="119">
        <v>0</v>
      </c>
    </row>
    <row r="15" spans="1:11" ht="17.25" customHeight="1">
      <c r="A15" s="352" t="s">
        <v>129</v>
      </c>
      <c r="B15" s="353"/>
      <c r="C15" s="353"/>
      <c r="D15" s="353"/>
      <c r="E15" s="97">
        <v>0</v>
      </c>
      <c r="F15" s="118">
        <v>0</v>
      </c>
      <c r="G15" s="118">
        <v>0</v>
      </c>
      <c r="H15" s="118">
        <v>0</v>
      </c>
      <c r="I15" s="118">
        <v>0</v>
      </c>
      <c r="J15" s="118">
        <v>0</v>
      </c>
      <c r="K15" s="118">
        <v>0</v>
      </c>
    </row>
    <row r="16" spans="1:11" ht="17.25" customHeight="1">
      <c r="A16" s="354" t="s">
        <v>358</v>
      </c>
      <c r="B16" s="353"/>
      <c r="C16" s="353"/>
      <c r="D16" s="353"/>
      <c r="E16" s="97">
        <v>0</v>
      </c>
      <c r="F16" s="118">
        <v>0</v>
      </c>
      <c r="G16" s="118">
        <v>0</v>
      </c>
      <c r="H16" s="118">
        <v>0</v>
      </c>
      <c r="I16" s="118">
        <v>0</v>
      </c>
      <c r="J16" s="118">
        <v>0</v>
      </c>
      <c r="K16" s="118">
        <v>0</v>
      </c>
    </row>
    <row r="17" spans="1:11" ht="17.25" customHeight="1">
      <c r="A17" s="352" t="s">
        <v>41</v>
      </c>
      <c r="B17" s="353"/>
      <c r="C17" s="353"/>
      <c r="D17" s="353"/>
      <c r="E17" s="97">
        <v>0</v>
      </c>
      <c r="F17" s="118">
        <v>0</v>
      </c>
      <c r="G17" s="118">
        <v>0</v>
      </c>
      <c r="H17" s="118">
        <v>0</v>
      </c>
      <c r="I17" s="118">
        <v>0</v>
      </c>
      <c r="J17" s="118">
        <v>0</v>
      </c>
      <c r="K17" s="118">
        <v>0</v>
      </c>
    </row>
    <row r="18" spans="1:11" ht="23.25" customHeight="1">
      <c r="A18" s="323" t="s">
        <v>351</v>
      </c>
      <c r="B18" s="259"/>
      <c r="C18" s="259"/>
      <c r="D18" s="259"/>
      <c r="E18" s="94">
        <f>SUM(E19:E25)</f>
        <v>644</v>
      </c>
      <c r="F18" s="94">
        <f aca="true" t="shared" si="1" ref="F18:K18">SUM(F19:F25)</f>
        <v>5</v>
      </c>
      <c r="G18" s="94">
        <f t="shared" si="1"/>
        <v>492</v>
      </c>
      <c r="H18" s="94">
        <f t="shared" si="1"/>
        <v>12</v>
      </c>
      <c r="I18" s="94">
        <f t="shared" si="1"/>
        <v>135</v>
      </c>
      <c r="J18" s="94">
        <f t="shared" si="1"/>
        <v>0</v>
      </c>
      <c r="K18" s="94">
        <f t="shared" si="1"/>
        <v>0</v>
      </c>
    </row>
    <row r="19" spans="1:11" ht="23.25" customHeight="1">
      <c r="A19" s="306" t="s">
        <v>457</v>
      </c>
      <c r="B19" s="304"/>
      <c r="C19" s="304"/>
      <c r="D19" s="304"/>
      <c r="E19" s="94">
        <v>40</v>
      </c>
      <c r="F19" s="52">
        <v>0</v>
      </c>
      <c r="G19" s="52">
        <v>40</v>
      </c>
      <c r="H19" s="52">
        <v>0</v>
      </c>
      <c r="I19" s="52">
        <v>0</v>
      </c>
      <c r="J19" s="52">
        <v>0</v>
      </c>
      <c r="K19" s="105">
        <v>0</v>
      </c>
    </row>
    <row r="20" spans="1:12" s="49" customFormat="1" ht="17.25" customHeight="1">
      <c r="A20" s="306" t="s">
        <v>132</v>
      </c>
      <c r="B20" s="304"/>
      <c r="C20" s="304"/>
      <c r="D20" s="304"/>
      <c r="E20" s="112">
        <v>6</v>
      </c>
      <c r="F20" s="113">
        <v>0</v>
      </c>
      <c r="G20" s="113">
        <v>0</v>
      </c>
      <c r="H20" s="113">
        <v>0</v>
      </c>
      <c r="I20" s="113">
        <v>6</v>
      </c>
      <c r="J20" s="113">
        <v>0</v>
      </c>
      <c r="K20" s="113">
        <v>0</v>
      </c>
      <c r="L20" s="106"/>
    </row>
    <row r="21" spans="1:11" ht="17.25" customHeight="1">
      <c r="A21" s="303" t="s">
        <v>131</v>
      </c>
      <c r="B21" s="304"/>
      <c r="C21" s="304"/>
      <c r="D21" s="304"/>
      <c r="E21" s="94">
        <v>586</v>
      </c>
      <c r="F21" s="52">
        <v>5</v>
      </c>
      <c r="G21" s="52">
        <v>452</v>
      </c>
      <c r="H21" s="52">
        <v>0</v>
      </c>
      <c r="I21" s="52">
        <v>129</v>
      </c>
      <c r="J21" s="52">
        <v>0</v>
      </c>
      <c r="K21" s="105">
        <v>0</v>
      </c>
    </row>
    <row r="22" spans="1:12" ht="17.25" customHeight="1">
      <c r="A22" s="303" t="s">
        <v>130</v>
      </c>
      <c r="B22" s="304"/>
      <c r="C22" s="304"/>
      <c r="D22" s="304"/>
      <c r="E22" s="112">
        <v>12</v>
      </c>
      <c r="F22" s="113">
        <v>0</v>
      </c>
      <c r="G22" s="113">
        <v>0</v>
      </c>
      <c r="H22" s="113">
        <v>12</v>
      </c>
      <c r="I22" s="113">
        <v>0</v>
      </c>
      <c r="J22" s="113">
        <v>0</v>
      </c>
      <c r="K22" s="113">
        <v>0</v>
      </c>
      <c r="L22" s="106"/>
    </row>
    <row r="23" spans="1:11" ht="17.25" customHeight="1">
      <c r="A23" s="303" t="s">
        <v>129</v>
      </c>
      <c r="B23" s="304"/>
      <c r="C23" s="304"/>
      <c r="D23" s="304"/>
      <c r="E23" s="94">
        <v>0</v>
      </c>
      <c r="F23" s="52">
        <v>0</v>
      </c>
      <c r="G23" s="52">
        <v>0</v>
      </c>
      <c r="H23" s="52">
        <v>0</v>
      </c>
      <c r="I23" s="52">
        <v>0</v>
      </c>
      <c r="J23" s="52">
        <v>0</v>
      </c>
      <c r="K23" s="52">
        <v>0</v>
      </c>
    </row>
    <row r="24" spans="1:11" ht="17.25" customHeight="1">
      <c r="A24" s="306" t="s">
        <v>358</v>
      </c>
      <c r="B24" s="304"/>
      <c r="C24" s="304"/>
      <c r="D24" s="304"/>
      <c r="E24" s="94">
        <v>0</v>
      </c>
      <c r="F24" s="52">
        <v>0</v>
      </c>
      <c r="G24" s="52">
        <v>0</v>
      </c>
      <c r="H24" s="52">
        <v>0</v>
      </c>
      <c r="I24" s="52">
        <v>0</v>
      </c>
      <c r="J24" s="52">
        <v>0</v>
      </c>
      <c r="K24" s="52">
        <v>0</v>
      </c>
    </row>
    <row r="25" spans="1:11" ht="17.25" customHeight="1">
      <c r="A25" s="303" t="s">
        <v>41</v>
      </c>
      <c r="B25" s="304"/>
      <c r="C25" s="304"/>
      <c r="D25" s="304"/>
      <c r="E25" s="94">
        <v>0</v>
      </c>
      <c r="F25" s="52">
        <v>0</v>
      </c>
      <c r="G25" s="52">
        <v>0</v>
      </c>
      <c r="H25" s="52">
        <v>0</v>
      </c>
      <c r="I25" s="52">
        <v>0</v>
      </c>
      <c r="J25" s="52">
        <v>0</v>
      </c>
      <c r="K25" s="52">
        <v>0</v>
      </c>
    </row>
    <row r="26" spans="1:11" ht="17.25" customHeight="1">
      <c r="A26" s="255"/>
      <c r="B26" s="255"/>
      <c r="C26" s="255"/>
      <c r="D26" s="255"/>
      <c r="E26" s="15"/>
      <c r="F26" s="15"/>
      <c r="G26" s="15"/>
      <c r="H26" s="15"/>
      <c r="I26" s="15"/>
      <c r="J26" s="15"/>
      <c r="K26" s="15"/>
    </row>
    <row r="27" spans="1:11" ht="11.25" customHeight="1">
      <c r="A27" s="16"/>
      <c r="B27" s="16"/>
      <c r="C27" s="16"/>
      <c r="D27" s="16"/>
      <c r="E27" s="16"/>
      <c r="F27" s="16"/>
      <c r="G27" s="16"/>
      <c r="H27" s="16"/>
      <c r="I27" s="16"/>
      <c r="J27" s="16"/>
      <c r="K27" s="18"/>
    </row>
    <row r="28" spans="1:11" ht="11.25" customHeight="1">
      <c r="A28" s="19" t="s">
        <v>17</v>
      </c>
      <c r="B28" s="16"/>
      <c r="C28" s="16"/>
      <c r="D28" s="260" t="s">
        <v>261</v>
      </c>
      <c r="E28" s="350"/>
      <c r="F28" s="350"/>
      <c r="G28" s="350"/>
      <c r="H28" s="350"/>
      <c r="I28" s="350"/>
      <c r="J28" s="350"/>
      <c r="K28" s="350"/>
    </row>
    <row r="29" ht="11.25" hidden="1">
      <c r="A29" t="s">
        <v>1</v>
      </c>
    </row>
  </sheetData>
  <sheetProtection/>
  <mergeCells count="24">
    <mergeCell ref="A26:D26"/>
    <mergeCell ref="A25:D25"/>
    <mergeCell ref="A20:D20"/>
    <mergeCell ref="A21:D21"/>
    <mergeCell ref="A22:D22"/>
    <mergeCell ref="A23:D23"/>
    <mergeCell ref="A24:D24"/>
    <mergeCell ref="A19:D19"/>
    <mergeCell ref="D28:K28"/>
    <mergeCell ref="A2:I2"/>
    <mergeCell ref="A3:I3"/>
    <mergeCell ref="A4:I4"/>
    <mergeCell ref="A5:I5"/>
    <mergeCell ref="A8:D8"/>
    <mergeCell ref="A10:D10"/>
    <mergeCell ref="A11:D11"/>
    <mergeCell ref="A12:D12"/>
    <mergeCell ref="J2:K2"/>
    <mergeCell ref="A14:D14"/>
    <mergeCell ref="A15:D15"/>
    <mergeCell ref="A16:D16"/>
    <mergeCell ref="A17:D17"/>
    <mergeCell ref="A18:D18"/>
    <mergeCell ref="A13:D13"/>
  </mergeCells>
  <hyperlinks>
    <hyperlink ref="J2: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33.xml><?xml version="1.0" encoding="utf-8"?>
<worksheet xmlns="http://schemas.openxmlformats.org/spreadsheetml/2006/main" xmlns:r="http://schemas.openxmlformats.org/officeDocument/2006/relationships">
  <dimension ref="A2:H23"/>
  <sheetViews>
    <sheetView showGridLines="0" showRowColHeaders="0" zoomScalePageLayoutView="0" workbookViewId="0" topLeftCell="A1">
      <pane xSplit="4" ySplit="9" topLeftCell="E10"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6.66015625" style="0" customWidth="1"/>
    <col min="5" max="5" width="23" style="0" customWidth="1"/>
    <col min="6" max="6" width="29.33203125" style="0" customWidth="1"/>
    <col min="7" max="7" width="29.66015625" style="0" customWidth="1"/>
    <col min="8" max="16384" width="0" style="0" hidden="1" customWidth="1"/>
  </cols>
  <sheetData>
    <row r="1" ht="15.75" customHeight="1"/>
    <row r="2" spans="1:8" ht="12.75">
      <c r="A2" s="274" t="s">
        <v>370</v>
      </c>
      <c r="B2" s="275"/>
      <c r="C2" s="275"/>
      <c r="D2" s="275"/>
      <c r="E2" s="275"/>
      <c r="F2" s="275"/>
      <c r="G2" s="249" t="s">
        <v>369</v>
      </c>
      <c r="H2" t="s">
        <v>1</v>
      </c>
    </row>
    <row r="3" spans="1:6" ht="12.75">
      <c r="A3" s="274" t="s">
        <v>368</v>
      </c>
      <c r="B3" s="275"/>
      <c r="C3" s="275"/>
      <c r="D3" s="275"/>
      <c r="E3" s="275"/>
      <c r="F3" s="275"/>
    </row>
    <row r="4" spans="1:6" ht="12.75">
      <c r="A4" s="274" t="s">
        <v>367</v>
      </c>
      <c r="B4" s="275"/>
      <c r="C4" s="275"/>
      <c r="D4" s="275"/>
      <c r="E4" s="275"/>
      <c r="F4" s="275"/>
    </row>
    <row r="5" spans="1:6" ht="12.75">
      <c r="A5" s="268">
        <v>2015</v>
      </c>
      <c r="B5" s="276"/>
      <c r="C5" s="276"/>
      <c r="D5" s="276"/>
      <c r="E5" s="276"/>
      <c r="F5" s="276"/>
    </row>
    <row r="6" spans="1:7" ht="11.25">
      <c r="A6" s="5"/>
      <c r="B6" s="5"/>
      <c r="C6" s="5"/>
      <c r="D6" s="5"/>
      <c r="E6" s="6"/>
      <c r="F6" s="6"/>
      <c r="G6" s="15"/>
    </row>
    <row r="7" ht="1.5" customHeight="1"/>
    <row r="8" spans="1:7" ht="22.5" customHeight="1">
      <c r="A8" s="277" t="s">
        <v>366</v>
      </c>
      <c r="B8" s="347"/>
      <c r="C8" s="347"/>
      <c r="D8" s="347"/>
      <c r="E8" s="25" t="s">
        <v>4</v>
      </c>
      <c r="F8" s="12" t="s">
        <v>200</v>
      </c>
      <c r="G8" s="12" t="s">
        <v>199</v>
      </c>
    </row>
    <row r="9" spans="1:7" ht="1.5" customHeight="1">
      <c r="A9" s="7"/>
      <c r="B9" s="7"/>
      <c r="C9" s="7"/>
      <c r="D9" s="7"/>
      <c r="E9" s="15"/>
      <c r="F9" s="15"/>
      <c r="G9" s="15"/>
    </row>
    <row r="10" spans="1:8" ht="23.25" customHeight="1">
      <c r="A10" s="346" t="s">
        <v>4</v>
      </c>
      <c r="B10" s="346"/>
      <c r="C10" s="346"/>
      <c r="D10" s="346"/>
      <c r="E10" s="98">
        <f>SUM(E11:E16)</f>
        <v>6402</v>
      </c>
      <c r="F10" s="98">
        <f>SUM(F11:F16)</f>
        <v>2686</v>
      </c>
      <c r="G10" s="98">
        <f>SUM(G11:G16)</f>
        <v>3716</v>
      </c>
      <c r="H10" s="16"/>
    </row>
    <row r="11" spans="1:8" ht="34.5" customHeight="1">
      <c r="A11" s="313" t="s">
        <v>222</v>
      </c>
      <c r="B11" s="313"/>
      <c r="C11" s="313"/>
      <c r="D11" s="313"/>
      <c r="E11" s="128">
        <v>913</v>
      </c>
      <c r="F11" s="126">
        <v>455</v>
      </c>
      <c r="G11" s="126">
        <v>458</v>
      </c>
      <c r="H11" s="117"/>
    </row>
    <row r="12" spans="1:8" ht="39.75" customHeight="1">
      <c r="A12" s="337" t="s">
        <v>458</v>
      </c>
      <c r="B12" s="337"/>
      <c r="C12" s="337"/>
      <c r="D12" s="337"/>
      <c r="E12" s="128">
        <v>786</v>
      </c>
      <c r="F12" s="126">
        <v>427</v>
      </c>
      <c r="G12" s="126">
        <v>359</v>
      </c>
      <c r="H12" s="117"/>
    </row>
    <row r="13" spans="1:8" ht="17.25" customHeight="1">
      <c r="A13" s="355" t="s">
        <v>218</v>
      </c>
      <c r="B13" s="355"/>
      <c r="C13" s="355"/>
      <c r="D13" s="355"/>
      <c r="E13" s="128">
        <v>770</v>
      </c>
      <c r="F13" s="126">
        <v>0</v>
      </c>
      <c r="G13" s="126">
        <v>770</v>
      </c>
      <c r="H13" s="117"/>
    </row>
    <row r="14" spans="1:8" ht="28.5" customHeight="1">
      <c r="A14" s="355" t="s">
        <v>459</v>
      </c>
      <c r="B14" s="355"/>
      <c r="C14" s="355"/>
      <c r="D14" s="355"/>
      <c r="E14" s="128">
        <v>749</v>
      </c>
      <c r="F14" s="126">
        <v>353</v>
      </c>
      <c r="G14" s="126">
        <v>396</v>
      </c>
      <c r="H14" s="117"/>
    </row>
    <row r="15" spans="1:8" ht="28.5" customHeight="1">
      <c r="A15" s="355" t="s">
        <v>223</v>
      </c>
      <c r="B15" s="355"/>
      <c r="C15" s="355"/>
      <c r="D15" s="355"/>
      <c r="E15" s="128">
        <v>733</v>
      </c>
      <c r="F15" s="126">
        <v>391</v>
      </c>
      <c r="G15" s="126">
        <v>342</v>
      </c>
      <c r="H15" s="117"/>
    </row>
    <row r="16" spans="1:8" ht="17.25" customHeight="1">
      <c r="A16" s="257" t="s">
        <v>365</v>
      </c>
      <c r="B16" s="305"/>
      <c r="C16" s="305"/>
      <c r="D16" s="305"/>
      <c r="E16" s="129">
        <v>2451</v>
      </c>
      <c r="F16" s="127">
        <v>1060</v>
      </c>
      <c r="G16" s="127">
        <v>1391</v>
      </c>
      <c r="H16" s="16"/>
    </row>
    <row r="17" spans="1:8" ht="17.25" customHeight="1">
      <c r="A17" s="255"/>
      <c r="B17" s="255"/>
      <c r="C17" s="255"/>
      <c r="D17" s="17"/>
      <c r="E17" s="15"/>
      <c r="F17" s="15"/>
      <c r="G17" s="15"/>
      <c r="H17" s="16"/>
    </row>
    <row r="18" spans="1:8" ht="11.25" customHeight="1">
      <c r="A18" s="16"/>
      <c r="B18" s="16"/>
      <c r="C18" s="16"/>
      <c r="D18" s="16"/>
      <c r="E18" s="16"/>
      <c r="F18" s="16"/>
      <c r="G18" s="18"/>
      <c r="H18" s="16"/>
    </row>
    <row r="19" spans="1:8" ht="11.25">
      <c r="A19" s="19" t="s">
        <v>14</v>
      </c>
      <c r="B19" s="16"/>
      <c r="C19" s="311" t="s">
        <v>364</v>
      </c>
      <c r="D19" s="311"/>
      <c r="E19" s="311"/>
      <c r="F19" s="311"/>
      <c r="G19" s="311"/>
      <c r="H19" s="16"/>
    </row>
    <row r="20" spans="1:8" ht="11.25">
      <c r="A20" s="16"/>
      <c r="B20" s="16"/>
      <c r="C20" s="311"/>
      <c r="D20" s="311"/>
      <c r="E20" s="311"/>
      <c r="F20" s="311"/>
      <c r="G20" s="311"/>
      <c r="H20" s="16"/>
    </row>
    <row r="21" spans="1:8" ht="11.25">
      <c r="A21" s="16"/>
      <c r="B21" s="16"/>
      <c r="C21" s="311" t="s">
        <v>237</v>
      </c>
      <c r="D21" s="311"/>
      <c r="E21" s="311"/>
      <c r="F21" s="311"/>
      <c r="G21" s="311"/>
      <c r="H21" s="16"/>
    </row>
    <row r="22" spans="1:8" ht="11.25">
      <c r="A22" s="19" t="s">
        <v>17</v>
      </c>
      <c r="B22" s="16"/>
      <c r="C22" s="67"/>
      <c r="D22" s="260" t="s">
        <v>363</v>
      </c>
      <c r="E22" s="350"/>
      <c r="F22" s="350"/>
      <c r="G22" s="350"/>
      <c r="H22" s="16"/>
    </row>
    <row r="23" ht="11.25" hidden="1">
      <c r="A23" t="s">
        <v>1</v>
      </c>
    </row>
  </sheetData>
  <sheetProtection/>
  <mergeCells count="16">
    <mergeCell ref="A15:D15"/>
    <mergeCell ref="D22:G22"/>
    <mergeCell ref="A11:D11"/>
    <mergeCell ref="A12:D12"/>
    <mergeCell ref="A16:D16"/>
    <mergeCell ref="C21:G21"/>
    <mergeCell ref="C19:G20"/>
    <mergeCell ref="A17:C17"/>
    <mergeCell ref="A13:D13"/>
    <mergeCell ref="A14:D14"/>
    <mergeCell ref="A2:F2"/>
    <mergeCell ref="A3:F3"/>
    <mergeCell ref="A4:F4"/>
    <mergeCell ref="A5:F5"/>
    <mergeCell ref="A8:D8"/>
    <mergeCell ref="A10:D10"/>
  </mergeCells>
  <hyperlinks>
    <hyperlink ref="G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34.xml><?xml version="1.0" encoding="utf-8"?>
<worksheet xmlns="http://schemas.openxmlformats.org/spreadsheetml/2006/main" xmlns:r="http://schemas.openxmlformats.org/officeDocument/2006/relationships">
  <dimension ref="A2:I31"/>
  <sheetViews>
    <sheetView showGridLines="0" showRowColHeaders="0" zoomScalePageLayoutView="0" workbookViewId="0" topLeftCell="A1">
      <pane xSplit="5" ySplit="7" topLeftCell="F8"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66015625" style="0" customWidth="1"/>
    <col min="5" max="5" width="42" style="0" customWidth="1"/>
    <col min="6" max="6" width="43" style="0" customWidth="1"/>
    <col min="7" max="7" width="20.83203125" style="0" hidden="1" customWidth="1"/>
    <col min="8" max="16384" width="0" style="0" hidden="1" customWidth="1"/>
  </cols>
  <sheetData>
    <row r="1" ht="15.75" customHeight="1"/>
    <row r="2" spans="1:7" ht="12.75">
      <c r="A2" s="274" t="s">
        <v>376</v>
      </c>
      <c r="B2" s="275"/>
      <c r="C2" s="275"/>
      <c r="D2" s="275"/>
      <c r="E2" s="275"/>
      <c r="F2" s="249" t="s">
        <v>375</v>
      </c>
      <c r="G2" t="s">
        <v>1</v>
      </c>
    </row>
    <row r="3" spans="1:5" ht="12.75">
      <c r="A3" s="268">
        <v>2015</v>
      </c>
      <c r="B3" s="276"/>
      <c r="C3" s="276"/>
      <c r="D3" s="276"/>
      <c r="E3" s="276"/>
    </row>
    <row r="4" spans="1:6" ht="11.25">
      <c r="A4" s="5"/>
      <c r="B4" s="5"/>
      <c r="C4" s="5"/>
      <c r="D4" s="5"/>
      <c r="E4" s="5"/>
      <c r="F4" s="7"/>
    </row>
    <row r="5" ht="1.5" customHeight="1"/>
    <row r="6" spans="1:6" ht="11.25">
      <c r="A6" s="269" t="s">
        <v>90</v>
      </c>
      <c r="B6" s="277"/>
      <c r="C6" s="277"/>
      <c r="D6" s="277"/>
      <c r="E6" s="10"/>
      <c r="F6" s="13" t="s">
        <v>4</v>
      </c>
    </row>
    <row r="7" spans="1:6" ht="1.5" customHeight="1">
      <c r="A7" s="7"/>
      <c r="B7" s="7"/>
      <c r="C7" s="7"/>
      <c r="D7" s="7"/>
      <c r="E7" s="7"/>
      <c r="F7" s="7"/>
    </row>
    <row r="8" spans="1:6" ht="23.25" customHeight="1">
      <c r="A8" s="360" t="s">
        <v>374</v>
      </c>
      <c r="B8" s="314"/>
      <c r="C8" s="314"/>
      <c r="D8" s="314"/>
      <c r="E8" s="16"/>
      <c r="F8" s="118">
        <f>F9+F12+F11</f>
        <v>589895</v>
      </c>
    </row>
    <row r="9" spans="1:6" ht="23.25" customHeight="1">
      <c r="A9" s="303" t="s">
        <v>44</v>
      </c>
      <c r="B9" s="304"/>
      <c r="C9" s="304"/>
      <c r="D9" s="304"/>
      <c r="E9" s="16"/>
      <c r="F9" s="160">
        <v>488603</v>
      </c>
    </row>
    <row r="10" spans="1:6" ht="17.25" customHeight="1">
      <c r="A10" s="303" t="s">
        <v>461</v>
      </c>
      <c r="B10" s="304"/>
      <c r="C10" s="304"/>
      <c r="D10" s="304"/>
      <c r="E10" s="16"/>
      <c r="F10" s="155" t="s">
        <v>460</v>
      </c>
    </row>
    <row r="11" spans="1:6" ht="17.25" customHeight="1">
      <c r="A11" s="303" t="s">
        <v>110</v>
      </c>
      <c r="B11" s="304"/>
      <c r="C11" s="304"/>
      <c r="D11" s="304"/>
      <c r="E11" s="16"/>
      <c r="F11" s="160">
        <v>72791</v>
      </c>
    </row>
    <row r="12" spans="1:6" ht="17.25" customHeight="1">
      <c r="A12" s="306" t="s">
        <v>109</v>
      </c>
      <c r="B12" s="304"/>
      <c r="C12" s="304"/>
      <c r="D12" s="304"/>
      <c r="E12" s="16"/>
      <c r="F12" s="168">
        <v>28501</v>
      </c>
    </row>
    <row r="13" spans="1:6" ht="23.25" customHeight="1">
      <c r="A13" s="358" t="s">
        <v>462</v>
      </c>
      <c r="B13" s="358"/>
      <c r="C13" s="358"/>
      <c r="D13" s="358"/>
      <c r="E13" s="16"/>
      <c r="F13" s="102" t="s">
        <v>460</v>
      </c>
    </row>
    <row r="14" spans="1:6" ht="17.25" customHeight="1">
      <c r="A14" s="358" t="s">
        <v>463</v>
      </c>
      <c r="B14" s="358"/>
      <c r="C14" s="358"/>
      <c r="D14" s="358"/>
      <c r="E14" s="16"/>
      <c r="F14" s="102" t="s">
        <v>460</v>
      </c>
    </row>
    <row r="15" spans="1:9" ht="17.25" customHeight="1">
      <c r="A15" s="358" t="s">
        <v>464</v>
      </c>
      <c r="B15" s="358"/>
      <c r="C15" s="358"/>
      <c r="D15" s="358"/>
      <c r="E15" s="16"/>
      <c r="F15" s="102">
        <v>16597</v>
      </c>
      <c r="I15" s="104"/>
    </row>
    <row r="16" spans="1:6" ht="17.25" customHeight="1">
      <c r="A16" s="359" t="s">
        <v>373</v>
      </c>
      <c r="B16" s="358"/>
      <c r="C16" s="358"/>
      <c r="D16" s="358"/>
      <c r="E16" s="16"/>
      <c r="F16" s="102">
        <v>10955</v>
      </c>
    </row>
    <row r="17" spans="1:6" ht="17.25" customHeight="1">
      <c r="A17" s="358" t="s">
        <v>465</v>
      </c>
      <c r="B17" s="358"/>
      <c r="C17" s="358"/>
      <c r="D17" s="358"/>
      <c r="E17" s="16"/>
      <c r="F17" s="102">
        <v>321</v>
      </c>
    </row>
    <row r="18" spans="1:6" ht="17.25" customHeight="1">
      <c r="A18" s="359" t="s">
        <v>99</v>
      </c>
      <c r="B18" s="358"/>
      <c r="C18" s="358"/>
      <c r="D18" s="358"/>
      <c r="E18" s="16"/>
      <c r="F18" s="102">
        <v>5656</v>
      </c>
    </row>
    <row r="19" spans="1:6" ht="17.25" customHeight="1">
      <c r="A19" s="359" t="s">
        <v>98</v>
      </c>
      <c r="B19" s="358"/>
      <c r="C19" s="358"/>
      <c r="D19" s="358"/>
      <c r="E19" s="16"/>
      <c r="F19" s="102">
        <v>654</v>
      </c>
    </row>
    <row r="20" spans="1:6" ht="17.25" customHeight="1">
      <c r="A20" s="358" t="s">
        <v>466</v>
      </c>
      <c r="B20" s="358"/>
      <c r="C20" s="358"/>
      <c r="D20" s="358"/>
      <c r="E20" s="16"/>
      <c r="F20" s="102" t="s">
        <v>460</v>
      </c>
    </row>
    <row r="21" spans="1:6" ht="17.25" customHeight="1">
      <c r="A21" s="359" t="s">
        <v>372</v>
      </c>
      <c r="B21" s="358"/>
      <c r="C21" s="358"/>
      <c r="D21" s="358"/>
      <c r="E21" s="16"/>
      <c r="F21" s="102" t="s">
        <v>460</v>
      </c>
    </row>
    <row r="22" spans="1:6" ht="17.25" customHeight="1">
      <c r="A22" s="359" t="s">
        <v>371</v>
      </c>
      <c r="B22" s="358"/>
      <c r="C22" s="358"/>
      <c r="D22" s="358"/>
      <c r="E22" s="16"/>
      <c r="F22" s="102" t="s">
        <v>460</v>
      </c>
    </row>
    <row r="23" spans="1:6" ht="17.25" customHeight="1">
      <c r="A23" s="356"/>
      <c r="B23" s="356"/>
      <c r="C23" s="356"/>
      <c r="D23" s="356"/>
      <c r="E23" s="17"/>
      <c r="F23" s="17"/>
    </row>
    <row r="24" spans="1:6" ht="11.25" customHeight="1">
      <c r="A24" s="16"/>
      <c r="B24" s="16"/>
      <c r="C24" s="16"/>
      <c r="D24" s="16"/>
      <c r="E24" s="16"/>
      <c r="F24" s="8"/>
    </row>
    <row r="25" spans="1:6" ht="11.25">
      <c r="A25" s="19" t="s">
        <v>15</v>
      </c>
      <c r="B25" s="261" t="s">
        <v>94</v>
      </c>
      <c r="C25" s="357"/>
      <c r="D25" s="357"/>
      <c r="E25" s="357"/>
      <c r="F25" s="357"/>
    </row>
    <row r="26" spans="1:6" ht="11.25">
      <c r="A26" s="19"/>
      <c r="B26" s="351"/>
      <c r="C26" s="357"/>
      <c r="D26" s="357"/>
      <c r="E26" s="357"/>
      <c r="F26" s="357"/>
    </row>
    <row r="27" spans="1:6" ht="11.25">
      <c r="A27" s="50"/>
      <c r="B27" s="357"/>
      <c r="C27" s="357"/>
      <c r="D27" s="357"/>
      <c r="E27" s="357"/>
      <c r="F27" s="357"/>
    </row>
    <row r="28" spans="1:6" ht="11.25">
      <c r="A28" s="19" t="s">
        <v>10</v>
      </c>
      <c r="B28" s="320" t="s">
        <v>553</v>
      </c>
      <c r="C28" s="357"/>
      <c r="D28" s="357"/>
      <c r="E28" s="357"/>
      <c r="F28" s="357"/>
    </row>
    <row r="29" spans="1:6" ht="11.25">
      <c r="A29" s="50"/>
      <c r="B29" s="357"/>
      <c r="C29" s="357"/>
      <c r="D29" s="357"/>
      <c r="E29" s="357"/>
      <c r="F29" s="357"/>
    </row>
    <row r="30" spans="1:6" ht="11.25">
      <c r="A30" s="19" t="s">
        <v>17</v>
      </c>
      <c r="B30" s="50"/>
      <c r="C30" s="50"/>
      <c r="D30" s="257" t="s">
        <v>467</v>
      </c>
      <c r="E30" s="312"/>
      <c r="F30" s="312"/>
    </row>
    <row r="31" ht="11.25" hidden="1">
      <c r="A31" s="52" t="s">
        <v>1</v>
      </c>
    </row>
  </sheetData>
  <sheetProtection/>
  <mergeCells count="22">
    <mergeCell ref="A2:E2"/>
    <mergeCell ref="A3:E3"/>
    <mergeCell ref="A6:D6"/>
    <mergeCell ref="A8:D8"/>
    <mergeCell ref="A9:D9"/>
    <mergeCell ref="A10:D10"/>
    <mergeCell ref="A11:D11"/>
    <mergeCell ref="A12:D12"/>
    <mergeCell ref="A13:D13"/>
    <mergeCell ref="A14:D14"/>
    <mergeCell ref="A15:D15"/>
    <mergeCell ref="A16:D16"/>
    <mergeCell ref="A23:D23"/>
    <mergeCell ref="B25:F27"/>
    <mergeCell ref="B28:F29"/>
    <mergeCell ref="D30:F30"/>
    <mergeCell ref="A17:D17"/>
    <mergeCell ref="A18:D18"/>
    <mergeCell ref="A19:D19"/>
    <mergeCell ref="A20:D20"/>
    <mergeCell ref="A21:D21"/>
    <mergeCell ref="A22:D22"/>
  </mergeCells>
  <hyperlinks>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35.xml><?xml version="1.0" encoding="utf-8"?>
<worksheet xmlns="http://schemas.openxmlformats.org/spreadsheetml/2006/main" xmlns:r="http://schemas.openxmlformats.org/officeDocument/2006/relationships">
  <dimension ref="A2:K24"/>
  <sheetViews>
    <sheetView showGridLines="0" showRowColHeaders="0" zoomScalePageLayoutView="0" workbookViewId="0" topLeftCell="A1">
      <pane xSplit="4" ySplit="11" topLeftCell="E12"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0.16015625" style="0" customWidth="1"/>
    <col min="5" max="5" width="12.83203125" style="0" customWidth="1"/>
    <col min="6" max="7" width="13.16015625" style="0" customWidth="1"/>
    <col min="8" max="8" width="5" style="0" customWidth="1"/>
    <col min="9" max="9" width="31.66015625" style="0" customWidth="1"/>
    <col min="10" max="10" width="2.66015625" style="0" customWidth="1"/>
    <col min="11" max="16384" width="0" style="0" hidden="1" customWidth="1"/>
  </cols>
  <sheetData>
    <row r="1" ht="15.75" customHeight="1"/>
    <row r="2" spans="1:11" ht="12.75">
      <c r="A2" s="274" t="s">
        <v>382</v>
      </c>
      <c r="B2" s="275"/>
      <c r="C2" s="275"/>
      <c r="D2" s="275"/>
      <c r="E2" s="275"/>
      <c r="F2" s="275"/>
      <c r="G2" s="275"/>
      <c r="H2" s="72"/>
      <c r="I2" s="254" t="s">
        <v>381</v>
      </c>
      <c r="J2" s="254"/>
      <c r="K2" t="s">
        <v>1</v>
      </c>
    </row>
    <row r="3" spans="1:9" ht="12.75">
      <c r="A3" s="274" t="s">
        <v>380</v>
      </c>
      <c r="B3" s="275"/>
      <c r="C3" s="275"/>
      <c r="D3" s="275"/>
      <c r="E3" s="275"/>
      <c r="F3" s="275"/>
      <c r="G3" s="275"/>
      <c r="H3" s="72"/>
      <c r="I3" s="71"/>
    </row>
    <row r="4" spans="1:9" ht="12.75">
      <c r="A4" s="268">
        <v>2015</v>
      </c>
      <c r="B4" s="276"/>
      <c r="C4" s="276"/>
      <c r="D4" s="276"/>
      <c r="E4" s="276"/>
      <c r="F4" s="276"/>
      <c r="G4" s="276"/>
      <c r="H4" s="45"/>
      <c r="I4" s="51"/>
    </row>
    <row r="5" spans="1:10" ht="11.25">
      <c r="A5" s="17"/>
      <c r="B5" s="17"/>
      <c r="C5" s="17"/>
      <c r="D5" s="17"/>
      <c r="E5" s="17"/>
      <c r="F5" s="17"/>
      <c r="G5" s="17"/>
      <c r="H5" s="17"/>
      <c r="I5" s="5"/>
      <c r="J5" s="7"/>
    </row>
    <row r="6" ht="1.5" customHeight="1"/>
    <row r="7" spans="1:10" ht="11.25" customHeight="1">
      <c r="A7" s="269" t="s">
        <v>3</v>
      </c>
      <c r="B7" s="269"/>
      <c r="C7" s="269"/>
      <c r="D7" s="269"/>
      <c r="E7" s="364" t="s">
        <v>379</v>
      </c>
      <c r="F7" s="364"/>
      <c r="G7" s="364"/>
      <c r="H7" s="70"/>
      <c r="I7" s="256" t="s">
        <v>374</v>
      </c>
      <c r="J7" s="363" t="s">
        <v>10</v>
      </c>
    </row>
    <row r="8" spans="1:10" ht="1.5" customHeight="1">
      <c r="A8" s="269"/>
      <c r="B8" s="269"/>
      <c r="C8" s="269"/>
      <c r="D8" s="269"/>
      <c r="E8" s="69"/>
      <c r="F8" s="69"/>
      <c r="G8" s="69"/>
      <c r="H8" s="65"/>
      <c r="I8" s="256"/>
      <c r="J8" s="363"/>
    </row>
    <row r="9" spans="1:10" ht="1.5" customHeight="1">
      <c r="A9" s="269"/>
      <c r="B9" s="269"/>
      <c r="C9" s="269"/>
      <c r="D9" s="269"/>
      <c r="I9" s="256"/>
      <c r="J9" s="363"/>
    </row>
    <row r="10" spans="1:10" ht="11.25" customHeight="1">
      <c r="A10" s="269"/>
      <c r="B10" s="269"/>
      <c r="C10" s="269"/>
      <c r="D10" s="269"/>
      <c r="E10" s="10" t="s">
        <v>4</v>
      </c>
      <c r="F10" s="10" t="s">
        <v>200</v>
      </c>
      <c r="G10" s="10" t="s">
        <v>199</v>
      </c>
      <c r="H10" s="10"/>
      <c r="I10" s="256"/>
      <c r="J10" s="363"/>
    </row>
    <row r="11" spans="1:10" ht="1.5" customHeight="1">
      <c r="A11" s="7"/>
      <c r="B11" s="7"/>
      <c r="C11" s="7"/>
      <c r="D11" s="7"/>
      <c r="E11" s="7"/>
      <c r="F11" s="7"/>
      <c r="G11" s="7"/>
      <c r="H11" s="7"/>
      <c r="I11" s="7"/>
      <c r="J11" s="7"/>
    </row>
    <row r="12" spans="1:9" ht="23.25" customHeight="1">
      <c r="A12" s="273" t="s">
        <v>13</v>
      </c>
      <c r="B12" s="273"/>
      <c r="C12" s="273"/>
      <c r="D12" s="273"/>
      <c r="E12" s="130">
        <v>204539</v>
      </c>
      <c r="F12" s="130">
        <v>91705</v>
      </c>
      <c r="G12" s="130">
        <v>112834</v>
      </c>
      <c r="H12" s="130"/>
      <c r="I12" s="181">
        <v>589895</v>
      </c>
    </row>
    <row r="13" spans="1:9" ht="23.25" customHeight="1">
      <c r="A13" s="271" t="s">
        <v>443</v>
      </c>
      <c r="B13" s="271"/>
      <c r="C13" s="271"/>
      <c r="D13" s="271"/>
      <c r="E13" s="102">
        <v>34647</v>
      </c>
      <c r="F13" s="102">
        <v>16309</v>
      </c>
      <c r="G13" s="102">
        <v>18338</v>
      </c>
      <c r="H13" s="102"/>
      <c r="I13" s="102">
        <v>101301</v>
      </c>
    </row>
    <row r="14" spans="1:9" ht="17.25" customHeight="1">
      <c r="A14" s="271" t="s">
        <v>444</v>
      </c>
      <c r="B14" s="271"/>
      <c r="C14" s="271"/>
      <c r="D14" s="271"/>
      <c r="E14" s="102">
        <v>71982</v>
      </c>
      <c r="F14" s="102">
        <v>31765</v>
      </c>
      <c r="G14" s="102">
        <v>40217</v>
      </c>
      <c r="H14" s="102"/>
      <c r="I14" s="102">
        <v>224965</v>
      </c>
    </row>
    <row r="15" spans="1:9" ht="17.25" customHeight="1">
      <c r="A15" s="271" t="s">
        <v>445</v>
      </c>
      <c r="B15" s="271"/>
      <c r="C15" s="271"/>
      <c r="D15" s="271"/>
      <c r="E15" s="102">
        <v>7062</v>
      </c>
      <c r="F15" s="102">
        <v>3233</v>
      </c>
      <c r="G15" s="102">
        <v>3829</v>
      </c>
      <c r="H15" s="102"/>
      <c r="I15" s="102">
        <v>25803</v>
      </c>
    </row>
    <row r="16" spans="1:9" ht="17.25" customHeight="1">
      <c r="A16" s="271" t="s">
        <v>446</v>
      </c>
      <c r="B16" s="271"/>
      <c r="C16" s="271"/>
      <c r="D16" s="271"/>
      <c r="E16" s="102">
        <v>71024</v>
      </c>
      <c r="F16" s="102">
        <v>31372</v>
      </c>
      <c r="G16" s="102">
        <v>39652</v>
      </c>
      <c r="H16" s="102"/>
      <c r="I16" s="102">
        <v>187463</v>
      </c>
    </row>
    <row r="17" spans="1:9" ht="17.25" customHeight="1">
      <c r="A17" s="271" t="s">
        <v>447</v>
      </c>
      <c r="B17" s="271"/>
      <c r="C17" s="271"/>
      <c r="D17" s="271"/>
      <c r="E17" s="102">
        <v>19824</v>
      </c>
      <c r="F17" s="102">
        <v>9026</v>
      </c>
      <c r="G17" s="102">
        <v>10798</v>
      </c>
      <c r="H17" s="102"/>
      <c r="I17" s="102">
        <v>50363</v>
      </c>
    </row>
    <row r="18" spans="1:10" ht="11.25">
      <c r="A18" s="356"/>
      <c r="B18" s="356"/>
      <c r="C18" s="356"/>
      <c r="D18" s="356"/>
      <c r="E18" s="7"/>
      <c r="F18" s="7"/>
      <c r="G18" s="17"/>
      <c r="H18" s="17"/>
      <c r="I18" s="17"/>
      <c r="J18" s="17"/>
    </row>
    <row r="19" spans="1:10" ht="11.25">
      <c r="A19" s="16"/>
      <c r="B19" s="16"/>
      <c r="C19" s="16"/>
      <c r="D19" s="16"/>
      <c r="E19" s="16"/>
      <c r="F19" s="16"/>
      <c r="G19" s="16"/>
      <c r="H19" s="16"/>
      <c r="I19" s="16"/>
      <c r="J19" s="18"/>
    </row>
    <row r="20" spans="1:10" ht="11.25">
      <c r="A20" s="68" t="s">
        <v>15</v>
      </c>
      <c r="B20" s="361" t="s">
        <v>378</v>
      </c>
      <c r="C20" s="362"/>
      <c r="D20" s="362"/>
      <c r="E20" s="362"/>
      <c r="F20" s="362"/>
      <c r="G20" s="362"/>
      <c r="H20" s="362"/>
      <c r="I20" s="362"/>
      <c r="J20" s="362"/>
    </row>
    <row r="21" spans="1:10" ht="11.25">
      <c r="A21" s="68" t="s">
        <v>10</v>
      </c>
      <c r="B21" s="257" t="s">
        <v>377</v>
      </c>
      <c r="C21" s="312"/>
      <c r="D21" s="312"/>
      <c r="E21" s="312"/>
      <c r="F21" s="312"/>
      <c r="G21" s="312"/>
      <c r="H21" s="312"/>
      <c r="I21" s="312"/>
      <c r="J21" s="312"/>
    </row>
    <row r="22" spans="1:10" ht="11.25">
      <c r="A22" s="19" t="s">
        <v>17</v>
      </c>
      <c r="B22" s="50"/>
      <c r="C22" s="50"/>
      <c r="D22" s="257" t="s">
        <v>467</v>
      </c>
      <c r="E22" s="305"/>
      <c r="F22" s="305"/>
      <c r="G22" s="312"/>
      <c r="H22" s="312"/>
      <c r="I22" s="312"/>
      <c r="J22" s="312"/>
    </row>
    <row r="23" spans="1:10" ht="11.25" hidden="1">
      <c r="A23" s="52" t="s">
        <v>1</v>
      </c>
      <c r="B23" s="50"/>
      <c r="C23" s="50"/>
      <c r="D23" s="50"/>
      <c r="E23" s="50"/>
      <c r="F23" s="50"/>
      <c r="G23" s="16"/>
      <c r="H23" s="16"/>
      <c r="I23" s="16"/>
      <c r="J23" s="16"/>
    </row>
    <row r="24" spans="1:10" ht="11.25" hidden="1">
      <c r="A24" s="50"/>
      <c r="B24" s="50"/>
      <c r="C24" s="50"/>
      <c r="D24" s="50"/>
      <c r="E24" s="50"/>
      <c r="F24" s="50"/>
      <c r="G24" s="16"/>
      <c r="H24" s="16"/>
      <c r="I24" s="16"/>
      <c r="J24" s="16"/>
    </row>
    <row r="25" ht="11.25" hidden="1"/>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23.25" customHeight="1" hidden="1"/>
  </sheetData>
  <sheetProtection/>
  <mergeCells count="18">
    <mergeCell ref="I7:I10"/>
    <mergeCell ref="A16:D16"/>
    <mergeCell ref="A2:G2"/>
    <mergeCell ref="A3:G3"/>
    <mergeCell ref="A4:G4"/>
    <mergeCell ref="A7:D10"/>
    <mergeCell ref="E7:G7"/>
    <mergeCell ref="I2:J2"/>
    <mergeCell ref="A17:D17"/>
    <mergeCell ref="A18:D18"/>
    <mergeCell ref="B20:J20"/>
    <mergeCell ref="B21:J21"/>
    <mergeCell ref="D22:J22"/>
    <mergeCell ref="J7:J10"/>
    <mergeCell ref="A12:D12"/>
    <mergeCell ref="A13:D13"/>
    <mergeCell ref="A14:D14"/>
    <mergeCell ref="A15:D15"/>
  </mergeCells>
  <hyperlinks>
    <hyperlink ref="I2: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36.xml><?xml version="1.0" encoding="utf-8"?>
<worksheet xmlns="http://schemas.openxmlformats.org/spreadsheetml/2006/main" xmlns:r="http://schemas.openxmlformats.org/officeDocument/2006/relationships">
  <dimension ref="A2:H23"/>
  <sheetViews>
    <sheetView showGridLines="0" showRowColHeaders="0" zoomScalePageLayoutView="0" workbookViewId="0" topLeftCell="A1">
      <pane xSplit="6" ySplit="8" topLeftCell="G9"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8.83203125" style="0" customWidth="1"/>
    <col min="5" max="5" width="23.16015625" style="0" customWidth="1"/>
    <col min="6" max="7" width="23.33203125" style="0" customWidth="1"/>
    <col min="8" max="16384" width="0" style="0" hidden="1" customWidth="1"/>
  </cols>
  <sheetData>
    <row r="1" ht="15.75" customHeight="1"/>
    <row r="2" spans="1:8" ht="12.75">
      <c r="A2" s="274" t="s">
        <v>395</v>
      </c>
      <c r="B2" s="274"/>
      <c r="C2" s="274"/>
      <c r="D2" s="274"/>
      <c r="E2" s="274"/>
      <c r="F2" s="274"/>
      <c r="G2" s="249" t="s">
        <v>394</v>
      </c>
      <c r="H2" t="s">
        <v>1</v>
      </c>
    </row>
    <row r="3" spans="1:6" ht="12.75">
      <c r="A3" s="274" t="s">
        <v>393</v>
      </c>
      <c r="B3" s="274"/>
      <c r="C3" s="274"/>
      <c r="D3" s="274"/>
      <c r="E3" s="274"/>
      <c r="F3" s="274"/>
    </row>
    <row r="4" spans="1:7" ht="12.75">
      <c r="A4" s="268">
        <v>2015</v>
      </c>
      <c r="B4" s="268"/>
      <c r="C4" s="268"/>
      <c r="D4" s="268"/>
      <c r="E4" s="268"/>
      <c r="F4" s="268"/>
      <c r="G4" s="45"/>
    </row>
    <row r="5" spans="1:7" ht="11.25">
      <c r="A5" s="5"/>
      <c r="B5" s="5"/>
      <c r="C5" s="5"/>
      <c r="D5" s="5"/>
      <c r="E5" s="5"/>
      <c r="F5" s="5"/>
      <c r="G5" s="7"/>
    </row>
    <row r="6" ht="1.5" customHeight="1"/>
    <row r="7" spans="1:7" ht="11.25" customHeight="1">
      <c r="A7" s="269" t="s">
        <v>90</v>
      </c>
      <c r="B7" s="277"/>
      <c r="C7" s="277"/>
      <c r="D7" s="277"/>
      <c r="E7" s="10"/>
      <c r="F7" s="10"/>
      <c r="G7" s="10" t="s">
        <v>4</v>
      </c>
    </row>
    <row r="8" spans="1:7" ht="1.5" customHeight="1">
      <c r="A8" s="7"/>
      <c r="B8" s="7"/>
      <c r="C8" s="7"/>
      <c r="D8" s="7"/>
      <c r="E8" s="7"/>
      <c r="F8" s="7"/>
      <c r="G8" s="7"/>
    </row>
    <row r="9" spans="1:7" ht="23.25" customHeight="1">
      <c r="A9" s="365" t="s">
        <v>392</v>
      </c>
      <c r="B9" s="366"/>
      <c r="C9" s="366"/>
      <c r="D9" s="366"/>
      <c r="E9" s="46"/>
      <c r="F9" s="46"/>
      <c r="G9" s="103">
        <v>19</v>
      </c>
    </row>
    <row r="10" spans="1:7" ht="23.25" customHeight="1">
      <c r="A10" s="367" t="s">
        <v>449</v>
      </c>
      <c r="B10" s="368"/>
      <c r="C10" s="368"/>
      <c r="D10" s="368"/>
      <c r="E10" s="46"/>
      <c r="F10" s="46"/>
      <c r="G10" s="103">
        <v>20</v>
      </c>
    </row>
    <row r="11" spans="1:7" ht="23.25" customHeight="1">
      <c r="A11" s="306" t="s">
        <v>391</v>
      </c>
      <c r="B11" s="304"/>
      <c r="C11" s="304"/>
      <c r="D11" s="304"/>
      <c r="E11" s="46"/>
      <c r="F11" s="46"/>
      <c r="G11" s="102">
        <v>2</v>
      </c>
    </row>
    <row r="12" spans="1:7" ht="17.25" customHeight="1">
      <c r="A12" s="303" t="s">
        <v>390</v>
      </c>
      <c r="B12" s="304"/>
      <c r="C12" s="304"/>
      <c r="D12" s="304"/>
      <c r="E12" s="46"/>
      <c r="F12" s="46"/>
      <c r="G12" s="102">
        <v>5</v>
      </c>
    </row>
    <row r="13" spans="1:7" ht="17.25" customHeight="1">
      <c r="A13" s="303" t="s">
        <v>389</v>
      </c>
      <c r="B13" s="304"/>
      <c r="C13" s="304"/>
      <c r="D13" s="304"/>
      <c r="E13" s="46"/>
      <c r="F13" s="46"/>
      <c r="G13" s="102">
        <v>9</v>
      </c>
    </row>
    <row r="14" spans="1:7" ht="17.25" customHeight="1">
      <c r="A14" s="303" t="s">
        <v>388</v>
      </c>
      <c r="B14" s="304"/>
      <c r="C14" s="304"/>
      <c r="D14" s="304"/>
      <c r="E14" s="46"/>
      <c r="F14" s="46"/>
      <c r="G14" s="102">
        <v>0</v>
      </c>
    </row>
    <row r="15" spans="1:7" ht="17.25" customHeight="1">
      <c r="A15" s="306" t="s">
        <v>387</v>
      </c>
      <c r="B15" s="304"/>
      <c r="C15" s="304"/>
      <c r="D15" s="304"/>
      <c r="E15" s="46"/>
      <c r="F15" s="46"/>
      <c r="G15" s="102">
        <v>4</v>
      </c>
    </row>
    <row r="16" spans="1:7" ht="17.25" customHeight="1">
      <c r="A16" s="306" t="s">
        <v>386</v>
      </c>
      <c r="B16" s="306"/>
      <c r="C16" s="306"/>
      <c r="D16" s="306"/>
      <c r="E16" s="46"/>
      <c r="F16" s="46"/>
      <c r="G16" s="102">
        <v>0</v>
      </c>
    </row>
    <row r="17" spans="1:7" ht="23.25" customHeight="1">
      <c r="A17" s="367" t="s">
        <v>385</v>
      </c>
      <c r="B17" s="368"/>
      <c r="C17" s="368"/>
      <c r="D17" s="368"/>
      <c r="E17" s="46"/>
      <c r="F17" s="46"/>
      <c r="G17" s="103">
        <v>1</v>
      </c>
    </row>
    <row r="18" spans="1:7" ht="17.25" customHeight="1">
      <c r="A18" s="255"/>
      <c r="B18" s="255"/>
      <c r="C18" s="255"/>
      <c r="D18" s="255"/>
      <c r="E18" s="17"/>
      <c r="F18" s="17"/>
      <c r="G18" s="17"/>
    </row>
    <row r="19" spans="1:7" ht="11.25" customHeight="1">
      <c r="A19" s="16"/>
      <c r="B19" s="16"/>
      <c r="C19" s="16"/>
      <c r="D19" s="16"/>
      <c r="E19" s="16"/>
      <c r="F19" s="16"/>
      <c r="G19" s="18"/>
    </row>
    <row r="20" spans="1:7" ht="11.25" customHeight="1">
      <c r="A20" s="266" t="s">
        <v>14</v>
      </c>
      <c r="B20" s="266"/>
      <c r="C20" s="271" t="s">
        <v>384</v>
      </c>
      <c r="D20" s="271"/>
      <c r="E20" s="271"/>
      <c r="F20" s="271"/>
      <c r="G20" s="271"/>
    </row>
    <row r="21" spans="1:7" ht="11.25">
      <c r="A21" s="19" t="s">
        <v>17</v>
      </c>
      <c r="B21" s="16"/>
      <c r="C21" s="16"/>
      <c r="D21" s="311" t="s">
        <v>383</v>
      </c>
      <c r="E21" s="311"/>
      <c r="F21" s="311"/>
      <c r="G21" s="311"/>
    </row>
    <row r="22" spans="1:7" ht="11.25">
      <c r="A22" s="16"/>
      <c r="B22" s="16"/>
      <c r="C22" s="16"/>
      <c r="D22" s="311"/>
      <c r="E22" s="311"/>
      <c r="F22" s="311"/>
      <c r="G22" s="311"/>
    </row>
    <row r="23" ht="11.25" hidden="1">
      <c r="A23" t="s">
        <v>1</v>
      </c>
    </row>
  </sheetData>
  <sheetProtection/>
  <mergeCells count="17">
    <mergeCell ref="A20:B20"/>
    <mergeCell ref="C20:G20"/>
    <mergeCell ref="A17:D17"/>
    <mergeCell ref="D21:G22"/>
    <mergeCell ref="A11:D11"/>
    <mergeCell ref="A12:D12"/>
    <mergeCell ref="A13:D13"/>
    <mergeCell ref="A14:D14"/>
    <mergeCell ref="A15:D15"/>
    <mergeCell ref="A16:D16"/>
    <mergeCell ref="A18:D18"/>
    <mergeCell ref="A2:F2"/>
    <mergeCell ref="A3:F3"/>
    <mergeCell ref="A4:F4"/>
    <mergeCell ref="A7:D7"/>
    <mergeCell ref="A9:D9"/>
    <mergeCell ref="A10:D10"/>
  </mergeCells>
  <hyperlinks>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37.xml><?xml version="1.0" encoding="utf-8"?>
<worksheet xmlns="http://schemas.openxmlformats.org/spreadsheetml/2006/main" xmlns:r="http://schemas.openxmlformats.org/officeDocument/2006/relationships">
  <dimension ref="A2:H27"/>
  <sheetViews>
    <sheetView showGridLines="0" showRowColHeaders="0" zoomScalePageLayoutView="0" workbookViewId="0" topLeftCell="A1">
      <pane xSplit="4" ySplit="8" topLeftCell="E9"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1" style="0" customWidth="1"/>
    <col min="5" max="6" width="22.5" style="0" customWidth="1"/>
    <col min="7" max="7" width="22.66015625" style="0" customWidth="1"/>
    <col min="8" max="16384" width="0" style="0" hidden="1" customWidth="1"/>
  </cols>
  <sheetData>
    <row r="1" ht="15.75" customHeight="1"/>
    <row r="2" spans="1:8" ht="12.75">
      <c r="A2" s="274" t="s">
        <v>409</v>
      </c>
      <c r="B2" s="274"/>
      <c r="C2" s="274"/>
      <c r="D2" s="274"/>
      <c r="E2" s="274"/>
      <c r="F2" s="274"/>
      <c r="G2" s="249" t="s">
        <v>408</v>
      </c>
      <c r="H2" t="s">
        <v>1</v>
      </c>
    </row>
    <row r="3" spans="1:6" ht="12.75">
      <c r="A3" s="274" t="s">
        <v>407</v>
      </c>
      <c r="B3" s="274"/>
      <c r="C3" s="274"/>
      <c r="D3" s="274"/>
      <c r="E3" s="274"/>
      <c r="F3" s="274"/>
    </row>
    <row r="4" spans="1:7" ht="12.75">
      <c r="A4" s="268" t="s">
        <v>406</v>
      </c>
      <c r="B4" s="268"/>
      <c r="C4" s="268"/>
      <c r="D4" s="268"/>
      <c r="E4" s="268"/>
      <c r="F4" s="268"/>
      <c r="G4" s="45"/>
    </row>
    <row r="5" spans="1:7" ht="11.25">
      <c r="A5" s="17"/>
      <c r="B5" s="17"/>
      <c r="C5" s="17"/>
      <c r="D5" s="17"/>
      <c r="E5" s="17"/>
      <c r="F5" s="17"/>
      <c r="G5" s="7"/>
    </row>
    <row r="6" ht="1.5" customHeight="1"/>
    <row r="7" spans="1:7" ht="11.25" customHeight="1">
      <c r="A7" s="269" t="s">
        <v>90</v>
      </c>
      <c r="B7" s="277"/>
      <c r="C7" s="277"/>
      <c r="D7" s="277"/>
      <c r="E7">
        <v>2013</v>
      </c>
      <c r="F7">
        <v>2014</v>
      </c>
      <c r="G7">
        <v>2015</v>
      </c>
    </row>
    <row r="8" spans="1:7" ht="1.5" customHeight="1">
      <c r="A8" s="7"/>
      <c r="B8" s="7"/>
      <c r="C8" s="7"/>
      <c r="D8" s="7"/>
      <c r="E8" s="7"/>
      <c r="F8" s="7"/>
      <c r="G8" s="7"/>
    </row>
    <row r="9" spans="1:4" ht="23.25" customHeight="1">
      <c r="A9" s="367" t="s">
        <v>405</v>
      </c>
      <c r="B9" s="368"/>
      <c r="C9" s="368"/>
      <c r="D9" s="368"/>
    </row>
    <row r="10" spans="1:7" ht="23.25" customHeight="1">
      <c r="A10" s="308" t="s">
        <v>399</v>
      </c>
      <c r="B10" s="369"/>
      <c r="C10" s="369"/>
      <c r="D10" s="369"/>
      <c r="E10" s="104">
        <v>10</v>
      </c>
      <c r="F10" s="104">
        <v>23</v>
      </c>
      <c r="G10" s="104">
        <v>24</v>
      </c>
    </row>
    <row r="11" spans="1:7" ht="17.25" customHeight="1">
      <c r="A11" s="307" t="s">
        <v>404</v>
      </c>
      <c r="B11" s="369"/>
      <c r="C11" s="369"/>
      <c r="D11" s="369"/>
      <c r="E11" s="104">
        <v>24</v>
      </c>
      <c r="F11" s="104">
        <v>21</v>
      </c>
      <c r="G11" s="104">
        <v>22</v>
      </c>
    </row>
    <row r="12" spans="1:7" ht="23.25" customHeight="1">
      <c r="A12" s="370" t="s">
        <v>403</v>
      </c>
      <c r="B12" s="371"/>
      <c r="C12" s="371"/>
      <c r="D12" s="371"/>
      <c r="E12" s="104">
        <v>2</v>
      </c>
      <c r="F12" s="104">
        <v>6</v>
      </c>
      <c r="G12" s="104">
        <v>9</v>
      </c>
    </row>
    <row r="13" spans="1:7" ht="17.25" customHeight="1">
      <c r="A13" s="370" t="s">
        <v>402</v>
      </c>
      <c r="B13" s="371"/>
      <c r="C13" s="371"/>
      <c r="D13" s="371"/>
      <c r="E13" s="104">
        <v>22</v>
      </c>
      <c r="F13" s="104">
        <v>15</v>
      </c>
      <c r="G13" s="104">
        <v>13</v>
      </c>
    </row>
    <row r="14" spans="1:7" ht="23.25" customHeight="1">
      <c r="A14" s="307" t="s">
        <v>401</v>
      </c>
      <c r="B14" s="369"/>
      <c r="C14" s="369"/>
      <c r="D14" s="369"/>
      <c r="E14" s="104">
        <v>11</v>
      </c>
      <c r="F14" s="104">
        <v>20</v>
      </c>
      <c r="G14" s="104">
        <v>20</v>
      </c>
    </row>
    <row r="15" spans="1:7" ht="17.25" customHeight="1">
      <c r="A15" s="308" t="s">
        <v>397</v>
      </c>
      <c r="B15" s="369"/>
      <c r="C15" s="369"/>
      <c r="D15" s="369"/>
      <c r="E15" s="104">
        <v>23</v>
      </c>
      <c r="F15" s="104">
        <v>24</v>
      </c>
      <c r="G15" s="104">
        <v>26</v>
      </c>
    </row>
    <row r="16" spans="1:7" ht="23.25" customHeight="1">
      <c r="A16" s="367" t="s">
        <v>400</v>
      </c>
      <c r="B16" s="368"/>
      <c r="C16" s="368"/>
      <c r="D16" s="368"/>
      <c r="E16" s="104"/>
      <c r="F16" s="104"/>
      <c r="G16" s="104"/>
    </row>
    <row r="17" spans="1:7" ht="23.25" customHeight="1">
      <c r="A17" s="308" t="s">
        <v>399</v>
      </c>
      <c r="B17" s="369"/>
      <c r="C17" s="369"/>
      <c r="D17" s="369"/>
      <c r="E17" s="104">
        <v>2</v>
      </c>
      <c r="F17" s="104">
        <v>2</v>
      </c>
      <c r="G17" s="104">
        <v>0</v>
      </c>
    </row>
    <row r="18" spans="1:7" ht="17.25" customHeight="1">
      <c r="A18" s="307" t="s">
        <v>398</v>
      </c>
      <c r="B18" s="369"/>
      <c r="C18" s="369"/>
      <c r="D18" s="369"/>
      <c r="E18" s="104">
        <v>5</v>
      </c>
      <c r="F18" s="104">
        <v>1</v>
      </c>
      <c r="G18" s="104">
        <v>2</v>
      </c>
    </row>
    <row r="19" spans="1:7" ht="17.25" customHeight="1">
      <c r="A19" s="307" t="s">
        <v>385</v>
      </c>
      <c r="B19" s="369"/>
      <c r="C19" s="369"/>
      <c r="D19" s="369"/>
      <c r="E19" s="104">
        <v>5</v>
      </c>
      <c r="F19" s="104">
        <v>3</v>
      </c>
      <c r="G19" s="104">
        <v>1</v>
      </c>
    </row>
    <row r="20" spans="1:7" ht="17.25" customHeight="1">
      <c r="A20" s="308" t="s">
        <v>397</v>
      </c>
      <c r="B20" s="369"/>
      <c r="C20" s="369"/>
      <c r="D20" s="369"/>
      <c r="E20" s="104">
        <v>2</v>
      </c>
      <c r="F20" s="104">
        <v>0</v>
      </c>
      <c r="G20" s="104">
        <v>1</v>
      </c>
    </row>
    <row r="21" spans="1:7" ht="17.25" customHeight="1">
      <c r="A21" s="255"/>
      <c r="B21" s="255"/>
      <c r="C21" s="255"/>
      <c r="D21" s="255"/>
      <c r="E21" s="17"/>
      <c r="F21" s="17"/>
      <c r="G21" s="17"/>
    </row>
    <row r="22" spans="1:7" ht="11.25" customHeight="1">
      <c r="A22" s="16"/>
      <c r="B22" s="16"/>
      <c r="C22" s="16"/>
      <c r="D22" s="16"/>
      <c r="E22" s="16"/>
      <c r="F22" s="16"/>
      <c r="G22" s="18"/>
    </row>
    <row r="23" spans="1:7" ht="11.25" customHeight="1">
      <c r="A23" s="266" t="s">
        <v>14</v>
      </c>
      <c r="B23" s="266"/>
      <c r="C23" s="271" t="s">
        <v>384</v>
      </c>
      <c r="D23" s="271"/>
      <c r="E23" s="271"/>
      <c r="F23" s="271"/>
      <c r="G23" s="271"/>
    </row>
    <row r="24" spans="1:7" ht="11.25" customHeight="1">
      <c r="A24" s="16" t="s">
        <v>15</v>
      </c>
      <c r="B24" s="271" t="s">
        <v>396</v>
      </c>
      <c r="C24" s="271"/>
      <c r="D24" s="271"/>
      <c r="E24" s="271"/>
      <c r="F24" s="271"/>
      <c r="G24" s="271"/>
    </row>
    <row r="25" spans="1:7" ht="11.25">
      <c r="A25" s="19" t="s">
        <v>17</v>
      </c>
      <c r="B25" s="16"/>
      <c r="C25" s="16"/>
      <c r="D25" s="311" t="s">
        <v>383</v>
      </c>
      <c r="E25" s="311"/>
      <c r="F25" s="311"/>
      <c r="G25" s="311"/>
    </row>
    <row r="26" spans="1:7" ht="11.25">
      <c r="A26" s="16"/>
      <c r="B26" s="16"/>
      <c r="C26" s="16"/>
      <c r="D26" s="311"/>
      <c r="E26" s="311"/>
      <c r="F26" s="311"/>
      <c r="G26" s="311"/>
    </row>
    <row r="27" ht="11.25" hidden="1">
      <c r="A27" t="s">
        <v>1</v>
      </c>
    </row>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23.25" customHeight="1" hidden="1"/>
  </sheetData>
  <sheetProtection/>
  <mergeCells count="21">
    <mergeCell ref="D25:G26"/>
    <mergeCell ref="A17:D17"/>
    <mergeCell ref="A18:D18"/>
    <mergeCell ref="A19:D19"/>
    <mergeCell ref="A20:D20"/>
    <mergeCell ref="A23:B23"/>
    <mergeCell ref="A15:D15"/>
    <mergeCell ref="A16:D16"/>
    <mergeCell ref="C23:G23"/>
    <mergeCell ref="B24:G24"/>
    <mergeCell ref="A10:D10"/>
    <mergeCell ref="A11:D11"/>
    <mergeCell ref="A12:D12"/>
    <mergeCell ref="A13:D13"/>
    <mergeCell ref="A21:D21"/>
    <mergeCell ref="A2:F2"/>
    <mergeCell ref="A3:F3"/>
    <mergeCell ref="A4:F4"/>
    <mergeCell ref="A7:D7"/>
    <mergeCell ref="A9:D9"/>
    <mergeCell ref="A14:D14"/>
  </mergeCells>
  <hyperlinks>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38.xml><?xml version="1.0" encoding="utf-8"?>
<worksheet xmlns="http://schemas.openxmlformats.org/spreadsheetml/2006/main" xmlns:r="http://schemas.openxmlformats.org/officeDocument/2006/relationships">
  <dimension ref="A2:H24"/>
  <sheetViews>
    <sheetView showGridLines="0" showRowColHeaders="0" zoomScalePageLayoutView="0" workbookViewId="0" topLeftCell="A1">
      <pane xSplit="4" ySplit="8" topLeftCell="E9"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4.66015625" style="0" customWidth="1"/>
    <col min="5" max="5" width="31.33203125" style="0" customWidth="1"/>
    <col min="6" max="6" width="2.66015625" style="0" customWidth="1"/>
    <col min="7" max="7" width="40" style="0" customWidth="1"/>
    <col min="8" max="16384" width="0" style="0" hidden="1" customWidth="1"/>
  </cols>
  <sheetData>
    <row r="1" ht="15.75" customHeight="1"/>
    <row r="2" spans="1:8" ht="12.75">
      <c r="A2" s="268" t="s">
        <v>418</v>
      </c>
      <c r="B2" s="268"/>
      <c r="C2" s="268"/>
      <c r="D2" s="268"/>
      <c r="E2" s="268"/>
      <c r="F2" s="268"/>
      <c r="G2" s="249" t="s">
        <v>417</v>
      </c>
      <c r="H2" t="s">
        <v>1</v>
      </c>
    </row>
    <row r="3" spans="1:7" ht="12.75">
      <c r="A3" s="274" t="s">
        <v>416</v>
      </c>
      <c r="B3" s="275"/>
      <c r="C3" s="275"/>
      <c r="D3" s="275"/>
      <c r="E3" s="275"/>
      <c r="F3" s="72"/>
      <c r="G3" s="48"/>
    </row>
    <row r="4" spans="1:7" ht="12.75">
      <c r="A4" s="268">
        <v>2015</v>
      </c>
      <c r="B4" s="276"/>
      <c r="C4" s="276"/>
      <c r="D4" s="276"/>
      <c r="E4" s="276"/>
      <c r="F4" s="45"/>
      <c r="G4" s="45"/>
    </row>
    <row r="5" spans="1:7" ht="11.25">
      <c r="A5" s="5"/>
      <c r="B5" s="5"/>
      <c r="C5" s="5"/>
      <c r="D5" s="5"/>
      <c r="E5" s="5"/>
      <c r="F5" s="5"/>
      <c r="G5" s="7"/>
    </row>
    <row r="6" ht="1.5" customHeight="1"/>
    <row r="7" spans="1:7" ht="11.25">
      <c r="A7" s="376" t="s">
        <v>415</v>
      </c>
      <c r="B7" s="377"/>
      <c r="C7" s="377"/>
      <c r="D7" s="377"/>
      <c r="E7" s="74" t="s">
        <v>414</v>
      </c>
      <c r="F7" s="73" t="s">
        <v>15</v>
      </c>
      <c r="G7" s="74" t="s">
        <v>401</v>
      </c>
    </row>
    <row r="8" spans="1:7" ht="1.5" customHeight="1">
      <c r="A8" s="7"/>
      <c r="B8" s="7"/>
      <c r="C8" s="7"/>
      <c r="D8" s="7"/>
      <c r="E8" s="7"/>
      <c r="F8" s="7"/>
      <c r="G8" s="7"/>
    </row>
    <row r="9" spans="1:7" ht="23.25" customHeight="1">
      <c r="A9" s="365" t="s">
        <v>4</v>
      </c>
      <c r="B9" s="366"/>
      <c r="C9" s="366"/>
      <c r="D9" s="366"/>
      <c r="E9" s="103">
        <v>22</v>
      </c>
      <c r="F9" s="103"/>
      <c r="G9" s="103">
        <v>20</v>
      </c>
    </row>
    <row r="10" spans="1:7" ht="23.25" customHeight="1">
      <c r="A10" s="372" t="s">
        <v>413</v>
      </c>
      <c r="B10" s="373"/>
      <c r="C10" s="373"/>
      <c r="D10" s="373"/>
      <c r="E10" s="102">
        <v>16</v>
      </c>
      <c r="F10" s="102"/>
      <c r="G10" s="102">
        <v>13</v>
      </c>
    </row>
    <row r="11" spans="1:7" ht="23.25" customHeight="1">
      <c r="A11" s="374" t="s">
        <v>453</v>
      </c>
      <c r="B11" s="304"/>
      <c r="C11" s="304"/>
      <c r="D11" s="304"/>
      <c r="E11" s="102">
        <v>11</v>
      </c>
      <c r="F11" s="102"/>
      <c r="G11" s="102">
        <v>10</v>
      </c>
    </row>
    <row r="12" spans="1:7" ht="17.25" customHeight="1">
      <c r="A12" s="303" t="s">
        <v>21</v>
      </c>
      <c r="B12" s="304"/>
      <c r="C12" s="304"/>
      <c r="D12" s="304"/>
      <c r="E12" s="102">
        <v>5</v>
      </c>
      <c r="F12" s="102"/>
      <c r="G12" s="102">
        <v>3</v>
      </c>
    </row>
    <row r="13" spans="1:7" ht="23.25" customHeight="1">
      <c r="A13" s="372" t="s">
        <v>412</v>
      </c>
      <c r="B13" s="375"/>
      <c r="C13" s="375"/>
      <c r="D13" s="375"/>
      <c r="E13" s="102">
        <v>4</v>
      </c>
      <c r="F13" s="102"/>
      <c r="G13" s="102">
        <v>3</v>
      </c>
    </row>
    <row r="14" spans="1:7" ht="23.25" customHeight="1">
      <c r="A14" s="303" t="s">
        <v>451</v>
      </c>
      <c r="B14" s="304"/>
      <c r="C14" s="304"/>
      <c r="D14" s="304"/>
      <c r="E14" s="102">
        <v>3</v>
      </c>
      <c r="F14" s="102"/>
      <c r="G14" s="102">
        <v>2</v>
      </c>
    </row>
    <row r="15" spans="1:7" ht="17.25" customHeight="1">
      <c r="A15" s="306" t="s">
        <v>452</v>
      </c>
      <c r="B15" s="304"/>
      <c r="C15" s="304"/>
      <c r="D15" s="304"/>
      <c r="E15" s="102">
        <v>1</v>
      </c>
      <c r="F15" s="102"/>
      <c r="G15" s="102">
        <v>1</v>
      </c>
    </row>
    <row r="16" spans="1:7" ht="23.25" customHeight="1">
      <c r="A16" s="372" t="s">
        <v>411</v>
      </c>
      <c r="B16" s="375"/>
      <c r="C16" s="375"/>
      <c r="D16" s="375"/>
      <c r="E16" s="46">
        <v>2</v>
      </c>
      <c r="F16" s="46"/>
      <c r="G16" s="46">
        <v>4</v>
      </c>
    </row>
    <row r="17" spans="1:7" ht="23.25" customHeight="1">
      <c r="A17" s="306" t="s">
        <v>86</v>
      </c>
      <c r="B17" s="304"/>
      <c r="C17" s="304"/>
      <c r="D17" s="304"/>
      <c r="E17" s="46">
        <v>1</v>
      </c>
      <c r="F17" s="46"/>
      <c r="G17" s="46">
        <v>3</v>
      </c>
    </row>
    <row r="18" spans="1:7" ht="17.25" customHeight="1">
      <c r="A18" s="306" t="s">
        <v>450</v>
      </c>
      <c r="B18" s="304"/>
      <c r="C18" s="304"/>
      <c r="D18" s="304"/>
      <c r="E18" s="46">
        <v>1</v>
      </c>
      <c r="F18" s="46"/>
      <c r="G18" s="46">
        <v>1</v>
      </c>
    </row>
    <row r="19" spans="1:7" ht="17.25" customHeight="1">
      <c r="A19" s="255"/>
      <c r="B19" s="255"/>
      <c r="C19" s="255"/>
      <c r="D19" s="255"/>
      <c r="E19" s="17"/>
      <c r="F19" s="17"/>
      <c r="G19" s="17"/>
    </row>
    <row r="20" spans="1:7" ht="11.25" customHeight="1">
      <c r="A20" s="16"/>
      <c r="B20" s="16"/>
      <c r="C20" s="16"/>
      <c r="D20" s="16"/>
      <c r="E20" s="16"/>
      <c r="F20" s="16"/>
      <c r="G20" s="16"/>
    </row>
    <row r="21" spans="1:7" ht="11.25" customHeight="1">
      <c r="A21" s="16" t="s">
        <v>15</v>
      </c>
      <c r="B21" s="257" t="s">
        <v>410</v>
      </c>
      <c r="C21" s="257"/>
      <c r="D21" s="257"/>
      <c r="E21" s="257"/>
      <c r="F21" s="257"/>
      <c r="G21" s="257"/>
    </row>
    <row r="22" spans="1:7" ht="11.25" customHeight="1">
      <c r="A22" s="19" t="s">
        <v>17</v>
      </c>
      <c r="B22" s="16"/>
      <c r="C22" s="16"/>
      <c r="D22" s="311" t="s">
        <v>383</v>
      </c>
      <c r="E22" s="311"/>
      <c r="F22" s="311"/>
      <c r="G22" s="311"/>
    </row>
    <row r="23" spans="1:7" ht="11.25">
      <c r="A23" s="16"/>
      <c r="B23" s="16"/>
      <c r="C23" s="16"/>
      <c r="D23" s="311"/>
      <c r="E23" s="311"/>
      <c r="F23" s="311"/>
      <c r="G23" s="311"/>
    </row>
    <row r="24" ht="11.25" hidden="1">
      <c r="A24" t="s">
        <v>1</v>
      </c>
    </row>
    <row r="25" ht="11.25" hidden="1"/>
    <row r="26" ht="11.25" hidden="1"/>
    <row r="27" ht="11.25" hidden="1"/>
    <row r="28" ht="11.25" hidden="1"/>
    <row r="29" ht="11.25" hidden="1"/>
    <row r="30" ht="11.25" hidden="1"/>
    <row r="31" ht="11.25" hidden="1"/>
    <row r="32" ht="11.25" hidden="1"/>
    <row r="33" ht="11.25" hidden="1"/>
    <row r="34" ht="23.25" customHeight="1" hidden="1"/>
  </sheetData>
  <sheetProtection/>
  <mergeCells count="17">
    <mergeCell ref="A2:F2"/>
    <mergeCell ref="A3:E3"/>
    <mergeCell ref="A4:E4"/>
    <mergeCell ref="A7:D7"/>
    <mergeCell ref="A9:D9"/>
    <mergeCell ref="D22:G23"/>
    <mergeCell ref="A17:D17"/>
    <mergeCell ref="A18:D18"/>
    <mergeCell ref="A19:D19"/>
    <mergeCell ref="A13:D13"/>
    <mergeCell ref="A10:D10"/>
    <mergeCell ref="A12:D12"/>
    <mergeCell ref="A15:D15"/>
    <mergeCell ref="B21:G21"/>
    <mergeCell ref="A14:D14"/>
    <mergeCell ref="A11:D11"/>
    <mergeCell ref="A16:D16"/>
  </mergeCells>
  <hyperlinks>
    <hyperlink ref="G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K71"/>
  <sheetViews>
    <sheetView showGridLines="0" showRowColHeaders="0" zoomScalePageLayoutView="0" workbookViewId="0" topLeftCell="A1">
      <selection activeCell="A1" sqref="A1"/>
    </sheetView>
  </sheetViews>
  <sheetFormatPr defaultColWidth="8.83203125" defaultRowHeight="7.5" customHeight="1"/>
  <cols>
    <col min="1" max="1" width="8.83203125" style="225" customWidth="1"/>
    <col min="2" max="2" width="79.5" style="225" customWidth="1"/>
    <col min="3" max="3" width="20.83203125" style="225" customWidth="1"/>
    <col min="4" max="4" width="5.83203125" style="225" customWidth="1"/>
    <col min="5" max="5" width="19.66015625" style="231" customWidth="1"/>
    <col min="6" max="6" width="19.16015625" style="231" customWidth="1"/>
    <col min="7" max="7" width="18.5" style="231" customWidth="1"/>
    <col min="8" max="8" width="12" style="231" customWidth="1"/>
    <col min="9" max="16384" width="8.83203125" style="231" customWidth="1"/>
  </cols>
  <sheetData>
    <row r="1" spans="1:4" ht="15.75" customHeight="1">
      <c r="A1" s="253"/>
      <c r="B1" s="253"/>
      <c r="C1" s="253"/>
      <c r="D1" s="253"/>
    </row>
    <row r="2" spans="1:5" ht="3.75" customHeight="1">
      <c r="A2" s="242"/>
      <c r="B2" s="75"/>
      <c r="C2" s="75"/>
      <c r="D2" s="75"/>
      <c r="E2" s="231" t="s">
        <v>1</v>
      </c>
    </row>
    <row r="3" spans="1:6" s="232" customFormat="1" ht="12.75" customHeight="1">
      <c r="A3" s="77"/>
      <c r="B3" s="82" t="s">
        <v>424</v>
      </c>
      <c r="C3" s="250" t="s">
        <v>423</v>
      </c>
      <c r="D3" s="77"/>
      <c r="F3" s="233"/>
    </row>
    <row r="4" spans="1:7" s="232" customFormat="1" ht="12.75" customHeight="1">
      <c r="A4" s="77"/>
      <c r="B4" s="81" t="s">
        <v>543</v>
      </c>
      <c r="C4" s="77"/>
      <c r="D4" s="77"/>
      <c r="F4" s="230"/>
      <c r="G4" s="230"/>
    </row>
    <row r="5" spans="1:6" s="232" customFormat="1" ht="12.75" customHeight="1">
      <c r="A5" s="77"/>
      <c r="B5" s="80">
        <v>2015</v>
      </c>
      <c r="C5" s="78"/>
      <c r="D5" s="77"/>
      <c r="F5" s="230"/>
    </row>
    <row r="6" spans="1:7" s="232" customFormat="1" ht="12.75" customHeight="1">
      <c r="A6" s="77"/>
      <c r="B6" s="80"/>
      <c r="C6" s="78"/>
      <c r="D6" s="77"/>
      <c r="F6" s="237" t="s">
        <v>420</v>
      </c>
      <c r="G6" s="241">
        <v>25</v>
      </c>
    </row>
    <row r="7" spans="1:9" s="232" customFormat="1" ht="12.75" customHeight="1">
      <c r="A7" s="77"/>
      <c r="B7" s="79"/>
      <c r="C7" s="78"/>
      <c r="D7" s="77"/>
      <c r="F7" s="237" t="s">
        <v>209</v>
      </c>
      <c r="G7" s="241">
        <v>19</v>
      </c>
      <c r="H7" s="234"/>
      <c r="I7" s="235"/>
    </row>
    <row r="8" spans="1:9" ht="11.25" customHeight="1">
      <c r="A8" s="75"/>
      <c r="B8" s="378"/>
      <c r="C8" s="378"/>
      <c r="D8" s="75"/>
      <c r="F8" s="237" t="s">
        <v>422</v>
      </c>
      <c r="G8" s="241">
        <v>17</v>
      </c>
      <c r="I8" s="236"/>
    </row>
    <row r="9" spans="1:9" ht="11.25" customHeight="1">
      <c r="A9" s="75"/>
      <c r="B9" s="378"/>
      <c r="C9" s="378"/>
      <c r="D9" s="75"/>
      <c r="F9" s="237" t="s">
        <v>533</v>
      </c>
      <c r="G9" s="241">
        <v>9</v>
      </c>
      <c r="H9" s="237"/>
      <c r="I9" s="238"/>
    </row>
    <row r="10" spans="1:9" ht="11.25" customHeight="1">
      <c r="A10" s="75"/>
      <c r="B10" s="378"/>
      <c r="C10" s="378"/>
      <c r="D10" s="75"/>
      <c r="F10" s="237" t="s">
        <v>421</v>
      </c>
      <c r="G10" s="241">
        <v>8</v>
      </c>
      <c r="H10" s="237"/>
      <c r="I10" s="238"/>
    </row>
    <row r="11" spans="1:9" ht="11.25" customHeight="1">
      <c r="A11" s="75"/>
      <c r="B11" s="378"/>
      <c r="C11" s="378"/>
      <c r="D11" s="75"/>
      <c r="F11" s="237" t="s">
        <v>419</v>
      </c>
      <c r="G11" s="241">
        <v>1</v>
      </c>
      <c r="I11" s="236"/>
    </row>
    <row r="12" spans="1:9" ht="11.25" customHeight="1">
      <c r="A12" s="75"/>
      <c r="B12" s="378"/>
      <c r="C12" s="378"/>
      <c r="D12" s="75"/>
      <c r="F12" s="237" t="s">
        <v>454</v>
      </c>
      <c r="G12" s="241"/>
      <c r="I12" s="236"/>
    </row>
    <row r="13" spans="1:11" ht="11.25" customHeight="1">
      <c r="A13" s="75"/>
      <c r="B13" s="378"/>
      <c r="C13" s="378"/>
      <c r="D13" s="75"/>
      <c r="F13" s="237" t="s">
        <v>455</v>
      </c>
      <c r="G13" s="241">
        <v>25</v>
      </c>
      <c r="H13" s="236"/>
      <c r="I13" s="236"/>
      <c r="J13" s="236"/>
      <c r="K13" s="236"/>
    </row>
    <row r="14" spans="1:11" ht="11.25" customHeight="1">
      <c r="A14" s="75"/>
      <c r="B14" s="378"/>
      <c r="C14" s="378"/>
      <c r="D14" s="75"/>
      <c r="F14" s="237"/>
      <c r="G14" s="236"/>
      <c r="H14" s="236"/>
      <c r="I14" s="236"/>
      <c r="J14" s="236"/>
      <c r="K14" s="236"/>
    </row>
    <row r="15" spans="1:11" ht="11.25" customHeight="1">
      <c r="A15" s="75"/>
      <c r="B15" s="378"/>
      <c r="C15" s="378"/>
      <c r="D15" s="75"/>
      <c r="F15" s="237"/>
      <c r="G15" s="236"/>
      <c r="H15" s="236"/>
      <c r="I15" s="236"/>
      <c r="J15" s="236"/>
      <c r="K15" s="236"/>
    </row>
    <row r="16" spans="1:11" ht="11.25" customHeight="1">
      <c r="A16" s="75"/>
      <c r="B16" s="378"/>
      <c r="C16" s="378"/>
      <c r="D16" s="75"/>
      <c r="H16" s="236"/>
      <c r="I16" s="236"/>
      <c r="J16" s="236"/>
      <c r="K16" s="236"/>
    </row>
    <row r="17" spans="1:7" ht="11.25" customHeight="1">
      <c r="A17" s="75"/>
      <c r="B17" s="378"/>
      <c r="C17" s="378"/>
      <c r="D17" s="75"/>
      <c r="G17" s="236"/>
    </row>
    <row r="18" spans="1:7" ht="11.25" customHeight="1">
      <c r="A18" s="75"/>
      <c r="B18" s="378"/>
      <c r="C18" s="378"/>
      <c r="D18" s="75"/>
      <c r="G18" s="236"/>
    </row>
    <row r="19" spans="1:7" ht="11.25" customHeight="1">
      <c r="A19" s="75"/>
      <c r="B19" s="378"/>
      <c r="C19" s="378"/>
      <c r="D19" s="75"/>
      <c r="G19" s="236"/>
    </row>
    <row r="20" spans="1:4" ht="11.25" customHeight="1">
      <c r="A20" s="75"/>
      <c r="B20" s="378"/>
      <c r="C20" s="378"/>
      <c r="D20" s="75"/>
    </row>
    <row r="21" spans="1:8" ht="11.25" customHeight="1">
      <c r="A21" s="75"/>
      <c r="B21" s="378"/>
      <c r="C21" s="378"/>
      <c r="D21" s="75"/>
      <c r="H21" s="237"/>
    </row>
    <row r="22" spans="1:4" ht="11.25" customHeight="1">
      <c r="A22" s="75"/>
      <c r="B22" s="378"/>
      <c r="C22" s="378"/>
      <c r="D22" s="75"/>
    </row>
    <row r="23" spans="1:4" ht="11.25" customHeight="1">
      <c r="A23" s="75"/>
      <c r="B23" s="378"/>
      <c r="C23" s="378"/>
      <c r="D23" s="75"/>
    </row>
    <row r="24" spans="1:4" ht="11.25" customHeight="1">
      <c r="A24" s="75"/>
      <c r="B24" s="378"/>
      <c r="C24" s="378"/>
      <c r="D24" s="75"/>
    </row>
    <row r="25" spans="1:4" ht="11.25" customHeight="1">
      <c r="A25" s="75"/>
      <c r="B25" s="378"/>
      <c r="C25" s="378"/>
      <c r="D25" s="75"/>
    </row>
    <row r="26" spans="1:4" ht="11.25" customHeight="1">
      <c r="A26" s="75"/>
      <c r="B26" s="378"/>
      <c r="C26" s="378"/>
      <c r="D26" s="75"/>
    </row>
    <row r="27" spans="1:4" ht="11.25" customHeight="1">
      <c r="A27" s="75"/>
      <c r="B27" s="378"/>
      <c r="C27" s="378"/>
      <c r="D27" s="75"/>
    </row>
    <row r="28" spans="1:4" ht="11.25" customHeight="1">
      <c r="A28" s="75"/>
      <c r="B28" s="378"/>
      <c r="C28" s="378"/>
      <c r="D28" s="75"/>
    </row>
    <row r="29" spans="1:4" ht="11.25" customHeight="1">
      <c r="A29" s="75"/>
      <c r="B29" s="378"/>
      <c r="C29" s="378"/>
      <c r="D29" s="75"/>
    </row>
    <row r="30" spans="1:7" s="239" customFormat="1" ht="11.25" customHeight="1">
      <c r="A30" s="76"/>
      <c r="B30" s="378"/>
      <c r="C30" s="378"/>
      <c r="D30" s="76"/>
      <c r="F30" s="231"/>
      <c r="G30" s="231"/>
    </row>
    <row r="31" spans="1:7" s="239" customFormat="1" ht="11.25" customHeight="1">
      <c r="A31" s="76"/>
      <c r="B31" s="378"/>
      <c r="C31" s="378"/>
      <c r="D31" s="76"/>
      <c r="G31" s="231"/>
    </row>
    <row r="32" spans="1:7" s="239" customFormat="1" ht="11.25" customHeight="1">
      <c r="A32" s="76"/>
      <c r="B32" s="76"/>
      <c r="C32" s="76"/>
      <c r="D32" s="76"/>
      <c r="F32" s="240"/>
      <c r="G32" s="231"/>
    </row>
    <row r="33" spans="1:7" s="239" customFormat="1" ht="11.25" customHeight="1">
      <c r="A33" s="76"/>
      <c r="B33" s="76"/>
      <c r="C33" s="76"/>
      <c r="D33" s="76"/>
      <c r="F33" s="231"/>
      <c r="G33" s="228"/>
    </row>
    <row r="34" spans="1:7" s="239" customFormat="1" ht="11.25" customHeight="1">
      <c r="A34" s="76"/>
      <c r="B34" s="76"/>
      <c r="C34" s="76"/>
      <c r="D34" s="76"/>
      <c r="F34" s="231"/>
      <c r="G34" s="227"/>
    </row>
    <row r="35" spans="1:7" s="239" customFormat="1" ht="11.25" customHeight="1">
      <c r="A35" s="225" t="s">
        <v>1</v>
      </c>
      <c r="B35" s="226"/>
      <c r="C35" s="226"/>
      <c r="D35" s="226"/>
      <c r="F35" s="231"/>
      <c r="G35" s="227"/>
    </row>
    <row r="36" spans="1:7" s="239" customFormat="1" ht="11.25" customHeight="1">
      <c r="A36" s="226"/>
      <c r="B36" s="226"/>
      <c r="C36" s="226"/>
      <c r="D36" s="226"/>
      <c r="F36" s="231"/>
      <c r="G36" s="227"/>
    </row>
    <row r="37" spans="1:7" s="239" customFormat="1" ht="11.25" customHeight="1">
      <c r="A37" s="226"/>
      <c r="B37" s="226"/>
      <c r="C37" s="226"/>
      <c r="D37" s="226"/>
      <c r="F37" s="231"/>
      <c r="G37" s="227"/>
    </row>
    <row r="38" spans="1:7" s="239" customFormat="1" ht="11.25" customHeight="1">
      <c r="A38" s="226"/>
      <c r="B38" s="226"/>
      <c r="C38" s="226"/>
      <c r="D38" s="226"/>
      <c r="F38" s="231"/>
      <c r="G38" s="227"/>
    </row>
    <row r="39" spans="1:7" s="239" customFormat="1" ht="11.25" customHeight="1">
      <c r="A39" s="226"/>
      <c r="B39" s="226"/>
      <c r="C39" s="226"/>
      <c r="D39" s="226"/>
      <c r="F39" s="231"/>
      <c r="G39" s="227"/>
    </row>
    <row r="40" spans="1:7" s="239" customFormat="1" ht="11.25" customHeight="1">
      <c r="A40" s="226"/>
      <c r="B40" s="226"/>
      <c r="C40" s="226"/>
      <c r="D40" s="226"/>
      <c r="F40" s="231"/>
      <c r="G40" s="227"/>
    </row>
    <row r="41" spans="1:7" s="239" customFormat="1" ht="11.25" customHeight="1">
      <c r="A41" s="226"/>
      <c r="B41" s="226"/>
      <c r="C41" s="226"/>
      <c r="D41" s="226"/>
      <c r="F41" s="231"/>
      <c r="G41" s="227"/>
    </row>
    <row r="42" spans="1:7" s="239" customFormat="1" ht="11.25" customHeight="1">
      <c r="A42" s="226"/>
      <c r="B42" s="226"/>
      <c r="C42" s="226"/>
      <c r="D42" s="226"/>
      <c r="F42" s="231"/>
      <c r="G42" s="228"/>
    </row>
    <row r="43" spans="1:7" s="239" customFormat="1" ht="11.25" customHeight="1">
      <c r="A43" s="226"/>
      <c r="B43" s="226"/>
      <c r="C43" s="226"/>
      <c r="D43" s="226"/>
      <c r="F43" s="231"/>
      <c r="G43" s="229"/>
    </row>
    <row r="44" spans="1:7" s="239" customFormat="1" ht="11.25" customHeight="1">
      <c r="A44" s="226"/>
      <c r="B44" s="226"/>
      <c r="C44" s="226"/>
      <c r="D44" s="226"/>
      <c r="F44" s="231"/>
      <c r="G44" s="229"/>
    </row>
    <row r="45" spans="1:7" s="239" customFormat="1" ht="11.25" customHeight="1">
      <c r="A45" s="226"/>
      <c r="B45" s="226"/>
      <c r="C45" s="226"/>
      <c r="D45" s="226"/>
      <c r="F45" s="231"/>
      <c r="G45" s="229"/>
    </row>
    <row r="46" spans="1:7" s="239" customFormat="1" ht="11.25" customHeight="1">
      <c r="A46" s="226"/>
      <c r="B46" s="226"/>
      <c r="C46" s="226"/>
      <c r="D46" s="226"/>
      <c r="F46" s="231"/>
      <c r="G46" s="229"/>
    </row>
    <row r="47" spans="1:7" s="239" customFormat="1" ht="11.25" customHeight="1">
      <c r="A47" s="226"/>
      <c r="B47" s="226"/>
      <c r="C47" s="226"/>
      <c r="D47" s="226"/>
      <c r="F47" s="231"/>
      <c r="G47" s="229"/>
    </row>
    <row r="48" spans="1:7" s="239" customFormat="1" ht="11.25" customHeight="1">
      <c r="A48" s="226"/>
      <c r="B48" s="226"/>
      <c r="C48" s="226"/>
      <c r="D48" s="226"/>
      <c r="F48" s="231"/>
      <c r="G48" s="229"/>
    </row>
    <row r="49" spans="1:7" s="239" customFormat="1" ht="11.25" customHeight="1">
      <c r="A49" s="226"/>
      <c r="B49" s="226"/>
      <c r="C49" s="226"/>
      <c r="D49" s="226"/>
      <c r="F49" s="231"/>
      <c r="G49" s="229"/>
    </row>
    <row r="50" spans="1:7" s="239" customFormat="1" ht="11.25" customHeight="1">
      <c r="A50" s="226"/>
      <c r="B50" s="226"/>
      <c r="C50" s="226"/>
      <c r="D50" s="226"/>
      <c r="F50" s="231"/>
      <c r="G50" s="229"/>
    </row>
    <row r="51" spans="1:7" s="239" customFormat="1" ht="11.25" customHeight="1">
      <c r="A51" s="226"/>
      <c r="B51" s="226"/>
      <c r="C51" s="226"/>
      <c r="D51" s="226"/>
      <c r="F51" s="231"/>
      <c r="G51" s="231"/>
    </row>
    <row r="52" spans="1:7" s="239" customFormat="1" ht="11.25" customHeight="1">
      <c r="A52" s="226"/>
      <c r="B52" s="226"/>
      <c r="C52" s="226"/>
      <c r="D52" s="226"/>
      <c r="F52" s="231"/>
      <c r="G52" s="231"/>
    </row>
    <row r="53" spans="1:7" s="239" customFormat="1" ht="11.25" customHeight="1">
      <c r="A53" s="226"/>
      <c r="B53" s="226"/>
      <c r="C53" s="226"/>
      <c r="D53" s="226"/>
      <c r="F53" s="231"/>
      <c r="G53" s="231"/>
    </row>
    <row r="54" spans="1:7" s="239" customFormat="1" ht="11.25" customHeight="1">
      <c r="A54" s="226"/>
      <c r="B54" s="226"/>
      <c r="C54" s="226"/>
      <c r="D54" s="226"/>
      <c r="F54" s="231"/>
      <c r="G54" s="231"/>
    </row>
    <row r="55" spans="1:7" s="239" customFormat="1" ht="11.25" customHeight="1">
      <c r="A55" s="226"/>
      <c r="B55" s="226"/>
      <c r="C55" s="226"/>
      <c r="D55" s="226"/>
      <c r="F55" s="231"/>
      <c r="G55" s="231"/>
    </row>
    <row r="56" spans="1:7" s="239" customFormat="1" ht="11.25" customHeight="1">
      <c r="A56" s="226"/>
      <c r="B56" s="226"/>
      <c r="C56" s="226"/>
      <c r="D56" s="226"/>
      <c r="F56" s="231"/>
      <c r="G56" s="231"/>
    </row>
    <row r="57" spans="1:7" s="239" customFormat="1" ht="11.25" customHeight="1">
      <c r="A57" s="226"/>
      <c r="B57" s="226"/>
      <c r="C57" s="226"/>
      <c r="D57" s="226"/>
      <c r="F57" s="231"/>
      <c r="G57" s="231"/>
    </row>
    <row r="58" spans="1:7" s="239" customFormat="1" ht="11.25" customHeight="1">
      <c r="A58" s="226"/>
      <c r="B58" s="226"/>
      <c r="C58" s="226"/>
      <c r="D58" s="226"/>
      <c r="F58" s="231"/>
      <c r="G58" s="231"/>
    </row>
    <row r="59" spans="1:7" s="239" customFormat="1" ht="11.25" customHeight="1">
      <c r="A59" s="226"/>
      <c r="B59" s="226"/>
      <c r="C59" s="226"/>
      <c r="D59" s="226"/>
      <c r="F59" s="231"/>
      <c r="G59" s="231"/>
    </row>
    <row r="60" spans="1:7" s="239" customFormat="1" ht="11.25" customHeight="1">
      <c r="A60" s="226"/>
      <c r="B60" s="226"/>
      <c r="C60" s="226"/>
      <c r="D60" s="226"/>
      <c r="F60" s="231"/>
      <c r="G60" s="231"/>
    </row>
    <row r="61" spans="1:7" s="239" customFormat="1" ht="11.25" customHeight="1">
      <c r="A61" s="226"/>
      <c r="B61" s="226"/>
      <c r="C61" s="226"/>
      <c r="D61" s="226"/>
      <c r="F61" s="231"/>
      <c r="G61" s="231"/>
    </row>
    <row r="62" spans="1:7" s="239" customFormat="1" ht="11.25" customHeight="1">
      <c r="A62" s="226"/>
      <c r="B62" s="226"/>
      <c r="C62" s="226"/>
      <c r="D62" s="226"/>
      <c r="F62" s="231"/>
      <c r="G62" s="231"/>
    </row>
    <row r="63" spans="1:7" s="239" customFormat="1" ht="11.25" customHeight="1">
      <c r="A63" s="226"/>
      <c r="B63" s="226"/>
      <c r="C63" s="226"/>
      <c r="D63" s="226"/>
      <c r="F63" s="231"/>
      <c r="G63" s="231"/>
    </row>
    <row r="64" spans="1:7" s="239" customFormat="1" ht="11.25" customHeight="1">
      <c r="A64" s="226"/>
      <c r="B64" s="226"/>
      <c r="C64" s="226"/>
      <c r="D64" s="226"/>
      <c r="F64" s="231"/>
      <c r="G64" s="231"/>
    </row>
    <row r="65" spans="1:7" s="239" customFormat="1" ht="11.25" customHeight="1">
      <c r="A65" s="226"/>
      <c r="B65" s="226"/>
      <c r="C65" s="226"/>
      <c r="D65" s="226"/>
      <c r="F65" s="231"/>
      <c r="G65" s="231"/>
    </row>
    <row r="66" spans="1:7" s="239" customFormat="1" ht="11.25" customHeight="1">
      <c r="A66" s="226"/>
      <c r="B66" s="226"/>
      <c r="C66" s="226"/>
      <c r="D66" s="226"/>
      <c r="F66" s="231"/>
      <c r="G66" s="231"/>
    </row>
    <row r="67" spans="1:7" s="239" customFormat="1" ht="11.25" customHeight="1">
      <c r="A67" s="226"/>
      <c r="B67" s="226"/>
      <c r="C67" s="226"/>
      <c r="D67" s="226"/>
      <c r="F67" s="231"/>
      <c r="G67" s="231"/>
    </row>
    <row r="68" spans="1:7" s="239" customFormat="1" ht="11.25" customHeight="1">
      <c r="A68" s="226"/>
      <c r="B68" s="226"/>
      <c r="C68" s="226"/>
      <c r="D68" s="226"/>
      <c r="F68" s="231"/>
      <c r="G68" s="231"/>
    </row>
    <row r="69" spans="1:7" s="239" customFormat="1" ht="11.25" customHeight="1">
      <c r="A69" s="226"/>
      <c r="B69" s="226"/>
      <c r="C69" s="226"/>
      <c r="D69" s="226"/>
      <c r="F69" s="231"/>
      <c r="G69" s="231"/>
    </row>
    <row r="70" spans="1:7" s="239" customFormat="1" ht="11.25" customHeight="1">
      <c r="A70" s="226"/>
      <c r="B70" s="226"/>
      <c r="C70" s="226"/>
      <c r="D70" s="226"/>
      <c r="F70" s="231"/>
      <c r="G70" s="231"/>
    </row>
    <row r="71" spans="1:7" s="239" customFormat="1" ht="11.25" customHeight="1">
      <c r="A71" s="226"/>
      <c r="B71" s="226"/>
      <c r="C71" s="226"/>
      <c r="D71" s="226"/>
      <c r="F71" s="231"/>
      <c r="G71" s="231"/>
    </row>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sheetData>
  <sheetProtection/>
  <mergeCells count="1">
    <mergeCell ref="B8:C31"/>
  </mergeCells>
  <hyperlinks>
    <hyperlink ref="C3" location="Índice!A1" tooltip="Ir a Índice" display="Índice!A1"/>
  </hyperlinks>
  <printOptions/>
  <pageMargins left="0.7874015748031497" right="0.5905511811023623" top="0.5511811023622047" bottom="0.8661417322834646" header="0" footer="0"/>
  <pageSetup fitToHeight="1" fitToWidth="1" horizontalDpi="600" verticalDpi="600" orientation="portrait" r:id="rId2"/>
  <headerFooter alignWithMargins="0">
    <oddHeader>&amp;L&amp;10&amp;K000080 INEGI. Anuario estadístico y geográfico de Baja California Sur 2016.</oddHeader>
  </headerFooter>
  <drawing r:id="rId1"/>
</worksheet>
</file>

<file path=xl/worksheets/sheet4.xml><?xml version="1.0" encoding="utf-8"?>
<worksheet xmlns="http://schemas.openxmlformats.org/spreadsheetml/2006/main" xmlns:r="http://schemas.openxmlformats.org/officeDocument/2006/relationships">
  <dimension ref="A2:L17"/>
  <sheetViews>
    <sheetView showGridLines="0" showRowColHeaders="0" zoomScalePageLayoutView="0" workbookViewId="0" topLeftCell="A1">
      <pane xSplit="4" ySplit="8" topLeftCell="E9"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 style="0" customWidth="1"/>
    <col min="5" max="5" width="10.66015625" style="8" customWidth="1"/>
    <col min="6" max="6" width="4.33203125" style="8" customWidth="1"/>
    <col min="7" max="10" width="17.83203125" style="0" customWidth="1"/>
    <col min="11" max="11" width="3.33203125" style="0" customWidth="1"/>
    <col min="12" max="16384" width="0" style="0" hidden="1" customWidth="1"/>
  </cols>
  <sheetData>
    <row r="1" ht="15.75" customHeight="1"/>
    <row r="2" spans="1:12" ht="12.75" customHeight="1">
      <c r="A2" s="268" t="s">
        <v>30</v>
      </c>
      <c r="B2" s="268"/>
      <c r="C2" s="268"/>
      <c r="D2" s="268"/>
      <c r="E2" s="268"/>
      <c r="F2" s="268"/>
      <c r="G2" s="268"/>
      <c r="H2" s="268"/>
      <c r="I2" s="268"/>
      <c r="J2" s="254" t="s">
        <v>29</v>
      </c>
      <c r="K2" s="254"/>
      <c r="L2" t="s">
        <v>1</v>
      </c>
    </row>
    <row r="3" spans="1:11" ht="12.75" customHeight="1">
      <c r="A3" s="268" t="s">
        <v>28</v>
      </c>
      <c r="B3" s="268"/>
      <c r="C3" s="268"/>
      <c r="D3" s="268"/>
      <c r="E3" s="268"/>
      <c r="F3" s="268"/>
      <c r="G3" s="268"/>
      <c r="H3" s="268"/>
      <c r="I3" s="268"/>
      <c r="J3" s="22"/>
      <c r="K3" s="3" t="s">
        <v>27</v>
      </c>
    </row>
    <row r="4" spans="1:10" ht="12.75" customHeight="1">
      <c r="A4" s="268">
        <v>2015</v>
      </c>
      <c r="B4" s="268"/>
      <c r="C4" s="268"/>
      <c r="D4" s="268"/>
      <c r="E4" s="268"/>
      <c r="F4" s="268"/>
      <c r="G4" s="268"/>
      <c r="H4" s="268"/>
      <c r="I4" s="268"/>
      <c r="J4" s="22"/>
    </row>
    <row r="5" spans="1:11" ht="11.25">
      <c r="A5" s="5"/>
      <c r="B5" s="5"/>
      <c r="C5" s="5"/>
      <c r="D5" s="5"/>
      <c r="E5" s="6"/>
      <c r="F5" s="6"/>
      <c r="G5" s="6"/>
      <c r="H5" s="6"/>
      <c r="I5" s="5"/>
      <c r="J5" s="5"/>
      <c r="K5" s="5"/>
    </row>
    <row r="6" ht="1.5" customHeight="1"/>
    <row r="7" spans="1:11" ht="11.25" customHeight="1">
      <c r="A7" s="269" t="s">
        <v>3</v>
      </c>
      <c r="B7" s="269"/>
      <c r="C7" s="269"/>
      <c r="D7" s="269"/>
      <c r="E7" s="25" t="s">
        <v>4</v>
      </c>
      <c r="F7" s="25"/>
      <c r="G7" s="12" t="s">
        <v>6</v>
      </c>
      <c r="H7" s="12" t="s">
        <v>21</v>
      </c>
      <c r="I7" s="12" t="s">
        <v>20</v>
      </c>
      <c r="J7" s="10" t="s">
        <v>470</v>
      </c>
      <c r="K7" s="10"/>
    </row>
    <row r="8" spans="1:11" ht="1.5" customHeight="1">
      <c r="A8" s="7"/>
      <c r="B8" s="7"/>
      <c r="C8" s="7"/>
      <c r="D8" s="7"/>
      <c r="E8" s="15"/>
      <c r="F8" s="15"/>
      <c r="G8" s="15"/>
      <c r="H8" s="15"/>
      <c r="I8" s="7"/>
      <c r="J8" s="7"/>
      <c r="K8" s="7"/>
    </row>
    <row r="9" spans="1:11" ht="23.25" customHeight="1">
      <c r="A9" s="258" t="s">
        <v>13</v>
      </c>
      <c r="B9" s="259"/>
      <c r="C9" s="259"/>
      <c r="D9" s="259"/>
      <c r="E9" s="136">
        <f>SUM(G9:K9)+SUM('5.3b'!E9:H9)</f>
        <v>678763</v>
      </c>
      <c r="F9" s="137" t="s">
        <v>10</v>
      </c>
      <c r="G9" s="130">
        <f>SUM(G10:G14)</f>
        <v>344316</v>
      </c>
      <c r="H9" s="130" t="s">
        <v>460</v>
      </c>
      <c r="I9" s="130">
        <f>SUM(I10:I14)</f>
        <v>8087</v>
      </c>
      <c r="J9" s="130">
        <f>SUM(J10:J14)</f>
        <v>6069</v>
      </c>
      <c r="K9" s="133" t="s">
        <v>35</v>
      </c>
    </row>
    <row r="10" spans="1:11" ht="23.25" customHeight="1">
      <c r="A10" s="271" t="s">
        <v>443</v>
      </c>
      <c r="B10" s="271"/>
      <c r="C10" s="271"/>
      <c r="D10" s="271"/>
      <c r="E10" s="136">
        <f>SUM(G10:K10)+SUM('5.3b'!E10:H10)</f>
        <v>60901</v>
      </c>
      <c r="F10" s="136"/>
      <c r="G10" s="102">
        <v>29337</v>
      </c>
      <c r="H10" s="102" t="s">
        <v>460</v>
      </c>
      <c r="I10" s="102">
        <v>0</v>
      </c>
      <c r="J10" s="102" t="s">
        <v>460</v>
      </c>
      <c r="K10" s="102"/>
    </row>
    <row r="11" spans="1:11" ht="17.25" customHeight="1">
      <c r="A11" s="271" t="s">
        <v>444</v>
      </c>
      <c r="B11" s="271"/>
      <c r="C11" s="271"/>
      <c r="D11" s="271"/>
      <c r="E11" s="136">
        <f>SUM(G11:K11)+SUM('5.3b'!E11:H11)</f>
        <v>262806</v>
      </c>
      <c r="F11" s="136"/>
      <c r="G11" s="102">
        <v>122837</v>
      </c>
      <c r="H11" s="102" t="s">
        <v>460</v>
      </c>
      <c r="I11" s="102">
        <v>8087</v>
      </c>
      <c r="J11" s="102">
        <v>6069</v>
      </c>
      <c r="K11" s="102"/>
    </row>
    <row r="12" spans="1:11" ht="17.25" customHeight="1">
      <c r="A12" s="271" t="s">
        <v>445</v>
      </c>
      <c r="B12" s="271"/>
      <c r="C12" s="271"/>
      <c r="D12" s="271"/>
      <c r="E12" s="136">
        <f>SUM(G12:K12)+SUM('5.3b'!E12:H12)</f>
        <v>15284</v>
      </c>
      <c r="F12" s="136"/>
      <c r="G12" s="102">
        <v>6055</v>
      </c>
      <c r="H12" s="102" t="s">
        <v>460</v>
      </c>
      <c r="I12" s="102">
        <v>0</v>
      </c>
      <c r="J12" s="102">
        <v>0</v>
      </c>
      <c r="K12" s="102"/>
    </row>
    <row r="13" spans="1:11" ht="17.25" customHeight="1">
      <c r="A13" s="271" t="s">
        <v>446</v>
      </c>
      <c r="B13" s="271"/>
      <c r="C13" s="271"/>
      <c r="D13" s="271"/>
      <c r="E13" s="136">
        <f>SUM(G13:K13)+SUM('5.3b'!E13:H13)</f>
        <v>281510</v>
      </c>
      <c r="F13" s="136"/>
      <c r="G13" s="102">
        <v>154419</v>
      </c>
      <c r="H13" s="102" t="s">
        <v>460</v>
      </c>
      <c r="I13" s="102">
        <v>0</v>
      </c>
      <c r="J13" s="102">
        <v>0</v>
      </c>
      <c r="K13" s="102"/>
    </row>
    <row r="14" spans="1:11" ht="17.25" customHeight="1">
      <c r="A14" s="271" t="s">
        <v>447</v>
      </c>
      <c r="B14" s="271"/>
      <c r="C14" s="271"/>
      <c r="D14" s="271"/>
      <c r="E14" s="136">
        <f>SUM(G14:K14)+SUM('5.3b'!E14:H14)</f>
        <v>58262</v>
      </c>
      <c r="F14" s="136"/>
      <c r="G14" s="102">
        <v>31668</v>
      </c>
      <c r="H14" s="102" t="s">
        <v>460</v>
      </c>
      <c r="I14" s="102">
        <v>0</v>
      </c>
      <c r="J14" s="102" t="s">
        <v>460</v>
      </c>
      <c r="K14" s="102"/>
    </row>
    <row r="15" spans="1:11" ht="17.25" customHeight="1">
      <c r="A15" s="255"/>
      <c r="B15" s="255"/>
      <c r="C15" s="255"/>
      <c r="D15" s="255"/>
      <c r="E15" s="15"/>
      <c r="F15" s="15"/>
      <c r="G15" s="15"/>
      <c r="H15" s="15"/>
      <c r="I15" s="17"/>
      <c r="J15" s="17"/>
      <c r="K15" s="17"/>
    </row>
    <row r="16" spans="1:11" ht="11.25" customHeight="1">
      <c r="A16" s="16"/>
      <c r="B16" s="16"/>
      <c r="C16" s="16"/>
      <c r="D16" s="16"/>
      <c r="G16" s="16"/>
      <c r="H16" s="16"/>
      <c r="I16" s="16"/>
      <c r="J16" s="16"/>
      <c r="K16" s="8"/>
    </row>
    <row r="17" ht="11.25" hidden="1">
      <c r="A17" t="s">
        <v>1</v>
      </c>
    </row>
    <row r="18" ht="11.25" hidden="1"/>
    <row r="19" ht="11.25" hidden="1"/>
    <row r="20" ht="11.25" hidden="1"/>
    <row r="21" ht="11.25" hidden="1"/>
    <row r="22" ht="11.25" hidden="1"/>
    <row r="23" ht="11.25" hidden="1"/>
    <row r="24" ht="11.25" hidden="1"/>
    <row r="25" ht="11.25" hidden="1"/>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23.25" customHeight="1" hidden="1"/>
  </sheetData>
  <sheetProtection/>
  <mergeCells count="12">
    <mergeCell ref="J2:K2"/>
    <mergeCell ref="A2:I2"/>
    <mergeCell ref="A3:I3"/>
    <mergeCell ref="A4:I4"/>
    <mergeCell ref="A14:D14"/>
    <mergeCell ref="A11:D11"/>
    <mergeCell ref="A7:D7"/>
    <mergeCell ref="A12:D12"/>
    <mergeCell ref="A13:D13"/>
    <mergeCell ref="A15:D15"/>
    <mergeCell ref="A10:D10"/>
    <mergeCell ref="A9:D9"/>
  </mergeCells>
  <hyperlinks>
    <hyperlink ref="J2: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40.xml><?xml version="1.0" encoding="utf-8"?>
<worksheet xmlns="http://schemas.openxmlformats.org/spreadsheetml/2006/main" xmlns:r="http://schemas.openxmlformats.org/officeDocument/2006/relationships">
  <dimension ref="A2:T27"/>
  <sheetViews>
    <sheetView showGridLines="0" showRowColHeaders="0" zoomScalePageLayoutView="0" workbookViewId="0" topLeftCell="A1">
      <pane xSplit="4" ySplit="10" topLeftCell="E11"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6.16015625" style="0" customWidth="1"/>
    <col min="5" max="5" width="15.83203125" style="0" customWidth="1"/>
    <col min="6" max="6" width="2.5" style="0" customWidth="1"/>
    <col min="7" max="7" width="15.83203125" style="0" customWidth="1"/>
    <col min="8" max="8" width="2.5" style="0" customWidth="1"/>
    <col min="9" max="10" width="15.83203125" style="0" customWidth="1"/>
    <col min="11" max="11" width="2.5" style="0" customWidth="1"/>
    <col min="12" max="13" width="15.83203125" style="0" customWidth="1"/>
    <col min="14" max="16384" width="0" style="0" hidden="1" customWidth="1"/>
  </cols>
  <sheetData>
    <row r="1" ht="15.75" customHeight="1"/>
    <row r="2" spans="1:14" ht="12.75">
      <c r="A2" s="268" t="s">
        <v>432</v>
      </c>
      <c r="B2" s="268"/>
      <c r="C2" s="268"/>
      <c r="D2" s="268"/>
      <c r="E2" s="268"/>
      <c r="F2" s="268"/>
      <c r="G2" s="268"/>
      <c r="H2" s="268"/>
      <c r="I2" s="268"/>
      <c r="J2" s="268"/>
      <c r="K2" s="268"/>
      <c r="L2" s="71"/>
      <c r="M2" s="249" t="s">
        <v>425</v>
      </c>
      <c r="N2" t="s">
        <v>1</v>
      </c>
    </row>
    <row r="3" spans="1:13" ht="12.75">
      <c r="A3" s="268" t="s">
        <v>431</v>
      </c>
      <c r="B3" s="276"/>
      <c r="C3" s="276"/>
      <c r="D3" s="276"/>
      <c r="E3" s="276"/>
      <c r="F3" s="276"/>
      <c r="G3" s="276"/>
      <c r="H3" s="276"/>
      <c r="I3" s="276"/>
      <c r="J3" s="45"/>
      <c r="K3" s="51"/>
      <c r="L3" s="51"/>
      <c r="M3" s="3" t="s">
        <v>27</v>
      </c>
    </row>
    <row r="4" spans="1:12" ht="11.25">
      <c r="A4" s="17"/>
      <c r="B4" s="17"/>
      <c r="C4" s="17"/>
      <c r="D4" s="17"/>
      <c r="E4" s="17"/>
      <c r="F4" s="17"/>
      <c r="G4" s="17"/>
      <c r="H4" s="17"/>
      <c r="I4" s="17"/>
      <c r="J4" s="17"/>
      <c r="K4" s="5"/>
      <c r="L4" s="89"/>
    </row>
    <row r="5" spans="12:13" ht="1.5" customHeight="1">
      <c r="L5" s="86"/>
      <c r="M5" s="86"/>
    </row>
    <row r="6" spans="1:13" ht="56.25" customHeight="1">
      <c r="A6" s="310" t="s">
        <v>430</v>
      </c>
      <c r="B6" s="269"/>
      <c r="C6" s="269"/>
      <c r="D6" s="269"/>
      <c r="E6" s="262" t="s">
        <v>429</v>
      </c>
      <c r="F6" s="262"/>
      <c r="G6" s="262"/>
      <c r="H6" s="88"/>
      <c r="I6" s="262" t="s">
        <v>428</v>
      </c>
      <c r="J6" s="262"/>
      <c r="K6" s="83"/>
      <c r="L6" s="262" t="s">
        <v>427</v>
      </c>
      <c r="M6" s="262"/>
    </row>
    <row r="7" spans="1:13" ht="1.5" customHeight="1">
      <c r="A7" s="269"/>
      <c r="B7" s="269"/>
      <c r="C7" s="269"/>
      <c r="D7" s="269"/>
      <c r="E7" s="69"/>
      <c r="F7" s="69"/>
      <c r="G7" s="69"/>
      <c r="H7" s="65"/>
      <c r="I7" s="69"/>
      <c r="J7" s="65"/>
      <c r="K7" s="83"/>
      <c r="L7" s="83"/>
      <c r="M7" s="87"/>
    </row>
    <row r="8" spans="1:13" ht="1.5" customHeight="1">
      <c r="A8" s="269"/>
      <c r="B8" s="269"/>
      <c r="C8" s="269"/>
      <c r="D8" s="269"/>
      <c r="H8" s="1"/>
      <c r="J8" s="86"/>
      <c r="K8" s="83"/>
      <c r="L8" s="85"/>
      <c r="M8" s="84"/>
    </row>
    <row r="9" spans="1:13" ht="11.25" customHeight="1">
      <c r="A9" s="269"/>
      <c r="B9" s="269"/>
      <c r="C9" s="269"/>
      <c r="D9" s="269"/>
      <c r="E9" s="10" t="s">
        <v>426</v>
      </c>
      <c r="F9" s="10"/>
      <c r="G9" s="10" t="s">
        <v>13</v>
      </c>
      <c r="H9" s="10"/>
      <c r="I9" s="10" t="s">
        <v>426</v>
      </c>
      <c r="J9" s="10" t="s">
        <v>13</v>
      </c>
      <c r="K9" s="83"/>
      <c r="L9" s="10" t="s">
        <v>426</v>
      </c>
      <c r="M9" s="10" t="s">
        <v>13</v>
      </c>
    </row>
    <row r="10" spans="1:13" ht="1.5" customHeight="1">
      <c r="A10" s="7"/>
      <c r="B10" s="7"/>
      <c r="C10" s="7"/>
      <c r="D10" s="7"/>
      <c r="E10" s="7"/>
      <c r="F10" s="7"/>
      <c r="G10" s="7"/>
      <c r="H10" s="7"/>
      <c r="I10" s="7"/>
      <c r="J10" s="7"/>
      <c r="K10" s="7"/>
      <c r="L10" s="7"/>
      <c r="M10" s="7"/>
    </row>
    <row r="11" spans="1:16" ht="23.25" customHeight="1">
      <c r="A11" s="379">
        <v>2002</v>
      </c>
      <c r="B11" s="379"/>
      <c r="C11" s="379"/>
      <c r="D11" s="379"/>
      <c r="E11" s="200">
        <v>1.18128</v>
      </c>
      <c r="F11" s="200"/>
      <c r="G11" s="200">
        <v>1.8869</v>
      </c>
      <c r="H11" s="201"/>
      <c r="I11" s="202">
        <v>74.89982</v>
      </c>
      <c r="J11" s="200">
        <v>69.10561</v>
      </c>
      <c r="K11" s="178"/>
      <c r="L11" s="202">
        <v>25.14144</v>
      </c>
      <c r="M11" s="202">
        <v>7.55458</v>
      </c>
      <c r="P11" s="183"/>
    </row>
    <row r="12" spans="1:20" ht="17.25" customHeight="1">
      <c r="A12" s="271">
        <v>2003</v>
      </c>
      <c r="B12" s="271"/>
      <c r="C12" s="271"/>
      <c r="D12" s="271"/>
      <c r="E12" s="202">
        <v>1.18117</v>
      </c>
      <c r="F12" s="202"/>
      <c r="G12" s="202">
        <v>1.93228</v>
      </c>
      <c r="H12" s="178"/>
      <c r="I12" s="202">
        <v>73.46896</v>
      </c>
      <c r="J12" s="202">
        <v>76.21974</v>
      </c>
      <c r="K12" s="178"/>
      <c r="L12" s="202">
        <v>24.47393</v>
      </c>
      <c r="M12" s="202">
        <v>14.8401</v>
      </c>
      <c r="P12" s="183"/>
      <c r="Q12" s="183"/>
      <c r="R12" s="183"/>
      <c r="S12" s="183"/>
      <c r="T12" s="183"/>
    </row>
    <row r="13" spans="1:20" ht="17.25" customHeight="1">
      <c r="A13" s="271">
        <v>2004</v>
      </c>
      <c r="B13" s="271"/>
      <c r="C13" s="271"/>
      <c r="D13" s="271"/>
      <c r="E13" s="202">
        <v>1.24899</v>
      </c>
      <c r="F13" s="202"/>
      <c r="G13" s="202">
        <v>1.87669</v>
      </c>
      <c r="H13" s="178"/>
      <c r="I13" s="202">
        <v>75.66416</v>
      </c>
      <c r="J13" s="202">
        <v>78.95127</v>
      </c>
      <c r="K13" s="178"/>
      <c r="L13" s="202">
        <v>20.77445</v>
      </c>
      <c r="M13" s="202">
        <v>5.45772</v>
      </c>
      <c r="P13" s="183"/>
      <c r="Q13" s="183"/>
      <c r="R13" s="183"/>
      <c r="S13" s="183"/>
      <c r="T13" s="183"/>
    </row>
    <row r="14" spans="1:20" ht="17.25" customHeight="1">
      <c r="A14" s="271">
        <v>2005</v>
      </c>
      <c r="B14" s="271"/>
      <c r="C14" s="271"/>
      <c r="D14" s="271"/>
      <c r="E14" s="202">
        <v>1.32141</v>
      </c>
      <c r="F14" s="202"/>
      <c r="G14" s="202">
        <v>1.83622</v>
      </c>
      <c r="H14" s="178"/>
      <c r="I14" s="202">
        <v>73.34591</v>
      </c>
      <c r="J14" s="202">
        <v>78.07895</v>
      </c>
      <c r="K14" s="178"/>
      <c r="L14" s="202">
        <v>21.02078</v>
      </c>
      <c r="M14" s="202">
        <v>8.91742</v>
      </c>
      <c r="O14" s="183"/>
      <c r="P14" s="102"/>
      <c r="Q14" s="183"/>
      <c r="R14" s="183"/>
      <c r="S14" s="183"/>
      <c r="T14" s="183"/>
    </row>
    <row r="15" spans="1:13" ht="17.25" customHeight="1">
      <c r="A15" s="271">
        <v>2006</v>
      </c>
      <c r="B15" s="271"/>
      <c r="C15" s="271"/>
      <c r="D15" s="271"/>
      <c r="E15" s="202">
        <v>1.38362</v>
      </c>
      <c r="F15" s="202"/>
      <c r="G15" s="202">
        <v>1.95213</v>
      </c>
      <c r="H15" s="178"/>
      <c r="I15" s="202">
        <v>71.12259</v>
      </c>
      <c r="J15" s="202">
        <v>74.7788</v>
      </c>
      <c r="K15" s="178"/>
      <c r="L15" s="202">
        <v>17.41276</v>
      </c>
      <c r="M15" s="202">
        <v>8.73988</v>
      </c>
    </row>
    <row r="16" spans="1:13" ht="17.25" customHeight="1">
      <c r="A16" s="271">
        <v>2007</v>
      </c>
      <c r="B16" s="271"/>
      <c r="C16" s="271"/>
      <c r="D16" s="271"/>
      <c r="E16" s="202">
        <v>1.41034</v>
      </c>
      <c r="F16" s="202"/>
      <c r="G16" s="202">
        <v>1.90374</v>
      </c>
      <c r="H16" s="178"/>
      <c r="I16" s="202">
        <v>69.94972</v>
      </c>
      <c r="J16" s="202">
        <v>72.13273</v>
      </c>
      <c r="K16" s="178"/>
      <c r="L16" s="202">
        <v>16.55277</v>
      </c>
      <c r="M16" s="202">
        <v>1.7106</v>
      </c>
    </row>
    <row r="17" spans="1:20" ht="17.25" customHeight="1">
      <c r="A17" s="271">
        <v>2008</v>
      </c>
      <c r="B17" s="271"/>
      <c r="C17" s="271"/>
      <c r="D17" s="271"/>
      <c r="E17" s="202">
        <v>1.4467</v>
      </c>
      <c r="F17" s="202"/>
      <c r="G17" s="202">
        <v>1.90801</v>
      </c>
      <c r="H17" s="178"/>
      <c r="I17" s="202">
        <v>71.29333</v>
      </c>
      <c r="J17" s="202">
        <v>71.05556</v>
      </c>
      <c r="K17" s="178"/>
      <c r="L17" s="202">
        <v>13.39788</v>
      </c>
      <c r="M17" s="202">
        <v>10.03445</v>
      </c>
      <c r="P17" s="183"/>
      <c r="Q17" s="183"/>
      <c r="R17" s="183"/>
      <c r="S17" s="183"/>
      <c r="T17" s="183"/>
    </row>
    <row r="18" spans="1:20" ht="17.25" customHeight="1">
      <c r="A18" s="271">
        <v>2009</v>
      </c>
      <c r="B18" s="271"/>
      <c r="C18" s="271"/>
      <c r="D18" s="271"/>
      <c r="E18" s="202">
        <v>1.49218</v>
      </c>
      <c r="F18" s="202"/>
      <c r="G18" s="202">
        <v>1.97799</v>
      </c>
      <c r="H18" s="178"/>
      <c r="I18" s="202">
        <v>77.80058</v>
      </c>
      <c r="J18" s="202">
        <v>75.84448</v>
      </c>
      <c r="K18" s="178"/>
      <c r="L18" s="202">
        <v>10.53617</v>
      </c>
      <c r="M18" s="202">
        <v>6.53499</v>
      </c>
      <c r="O18" s="183"/>
      <c r="P18" s="183"/>
      <c r="Q18" s="183"/>
      <c r="R18" s="183"/>
      <c r="S18" s="183"/>
      <c r="T18" s="183"/>
    </row>
    <row r="19" spans="1:20" ht="17.25" customHeight="1">
      <c r="A19" s="271">
        <v>2010</v>
      </c>
      <c r="B19" s="271"/>
      <c r="C19" s="271"/>
      <c r="D19" s="271"/>
      <c r="E19" s="202">
        <v>1.48915</v>
      </c>
      <c r="F19" s="202"/>
      <c r="G19" s="202">
        <v>1.84263</v>
      </c>
      <c r="H19" s="203"/>
      <c r="I19" s="204">
        <v>80.6929</v>
      </c>
      <c r="J19" s="205">
        <v>68.61962</v>
      </c>
      <c r="K19" s="205"/>
      <c r="L19" s="205">
        <v>9.01336</v>
      </c>
      <c r="M19" s="205">
        <v>6.36933</v>
      </c>
      <c r="P19" s="183"/>
      <c r="Q19" s="183"/>
      <c r="R19" s="183"/>
      <c r="S19" s="183"/>
      <c r="T19" s="183"/>
    </row>
    <row r="20" spans="1:19" ht="17.25" customHeight="1">
      <c r="A20" s="271">
        <v>2011</v>
      </c>
      <c r="B20" s="271"/>
      <c r="C20" s="271"/>
      <c r="D20" s="271"/>
      <c r="E20" s="205">
        <v>1.58209</v>
      </c>
      <c r="F20" s="205"/>
      <c r="G20" s="205">
        <v>2.08271</v>
      </c>
      <c r="H20" s="205"/>
      <c r="I20" s="205">
        <v>82.06595</v>
      </c>
      <c r="J20" s="205">
        <v>69.09163</v>
      </c>
      <c r="K20" s="205"/>
      <c r="L20" s="205">
        <v>8.8738</v>
      </c>
      <c r="M20" s="205">
        <v>3.10863</v>
      </c>
      <c r="O20" s="183"/>
      <c r="P20" s="183"/>
      <c r="Q20" s="183"/>
      <c r="R20" s="183"/>
      <c r="S20" s="183"/>
    </row>
    <row r="21" spans="1:19" ht="17.25" customHeight="1">
      <c r="A21" s="271">
        <v>2012</v>
      </c>
      <c r="B21" s="271"/>
      <c r="C21" s="271"/>
      <c r="D21" s="271"/>
      <c r="E21" s="202">
        <v>1.59323</v>
      </c>
      <c r="F21" s="178" t="s">
        <v>552</v>
      </c>
      <c r="G21" s="202">
        <v>2.1757</v>
      </c>
      <c r="H21" s="178" t="s">
        <v>552</v>
      </c>
      <c r="I21" s="202">
        <v>86.45053</v>
      </c>
      <c r="J21" s="202">
        <v>82.02458</v>
      </c>
      <c r="K21" s="178"/>
      <c r="L21" s="202">
        <v>8.50336</v>
      </c>
      <c r="M21" s="202">
        <v>4.57157</v>
      </c>
      <c r="O21" s="183"/>
      <c r="P21" s="183"/>
      <c r="Q21" s="183"/>
      <c r="R21" s="183"/>
      <c r="S21" s="183"/>
    </row>
    <row r="22" spans="1:15" ht="17.25" customHeight="1">
      <c r="A22" s="271">
        <v>2013</v>
      </c>
      <c r="B22" s="271"/>
      <c r="C22" s="271"/>
      <c r="D22" s="271"/>
      <c r="E22" s="202">
        <v>1.64464</v>
      </c>
      <c r="F22" s="202"/>
      <c r="G22" s="202">
        <v>2.15122</v>
      </c>
      <c r="H22" s="178"/>
      <c r="I22" s="202">
        <v>85.29816</v>
      </c>
      <c r="J22" s="202">
        <v>97.35169</v>
      </c>
      <c r="K22" s="178"/>
      <c r="L22" s="202">
        <v>9.33782</v>
      </c>
      <c r="M22" s="202">
        <v>7.48268</v>
      </c>
      <c r="O22" s="183"/>
    </row>
    <row r="23" spans="1:13" ht="17.25" customHeight="1">
      <c r="A23" s="271">
        <v>2014</v>
      </c>
      <c r="B23" s="271"/>
      <c r="C23" s="271"/>
      <c r="D23" s="271"/>
      <c r="E23" s="202">
        <v>1.7106</v>
      </c>
      <c r="F23" s="178" t="s">
        <v>531</v>
      </c>
      <c r="G23" s="202">
        <v>2.17938</v>
      </c>
      <c r="H23" s="178" t="s">
        <v>531</v>
      </c>
      <c r="I23" s="202">
        <v>91.79974</v>
      </c>
      <c r="J23" s="202">
        <v>90.57121</v>
      </c>
      <c r="K23" s="178"/>
      <c r="L23" s="202">
        <v>7.8365</v>
      </c>
      <c r="M23" s="202">
        <v>1.4718</v>
      </c>
    </row>
    <row r="24" spans="1:13" ht="17.25" customHeight="1">
      <c r="A24" s="271">
        <v>2015</v>
      </c>
      <c r="B24" s="271"/>
      <c r="C24" s="271"/>
      <c r="D24" s="271"/>
      <c r="E24" s="200" t="s">
        <v>460</v>
      </c>
      <c r="F24" s="200"/>
      <c r="G24" s="200" t="s">
        <v>460</v>
      </c>
      <c r="H24" s="178"/>
      <c r="I24" s="202">
        <v>96.6876</v>
      </c>
      <c r="J24" s="202">
        <v>95.21762</v>
      </c>
      <c r="K24" s="178"/>
      <c r="L24" s="200" t="s">
        <v>460</v>
      </c>
      <c r="M24" s="200" t="s">
        <v>460</v>
      </c>
    </row>
    <row r="25" spans="1:13" ht="17.25" customHeight="1">
      <c r="A25" s="356"/>
      <c r="B25" s="356"/>
      <c r="C25" s="356"/>
      <c r="D25" s="356"/>
      <c r="E25" s="7"/>
      <c r="F25" s="7"/>
      <c r="G25" s="7"/>
      <c r="H25" s="7"/>
      <c r="I25" s="17"/>
      <c r="J25" s="17"/>
      <c r="K25" s="17"/>
      <c r="L25" s="17"/>
      <c r="M25" s="17"/>
    </row>
    <row r="26" spans="1:13" ht="11.25" customHeight="1">
      <c r="A26" s="16"/>
      <c r="B26" s="16"/>
      <c r="C26" s="16"/>
      <c r="D26" s="16"/>
      <c r="E26" s="16"/>
      <c r="F26" s="16"/>
      <c r="G26" s="16"/>
      <c r="H26" s="16"/>
      <c r="I26" s="16"/>
      <c r="J26" s="16"/>
      <c r="K26" s="16"/>
      <c r="L26" s="16"/>
      <c r="M26" s="8"/>
    </row>
    <row r="27" ht="11.25" hidden="1">
      <c r="A27" s="52" t="s">
        <v>1</v>
      </c>
    </row>
  </sheetData>
  <sheetProtection/>
  <mergeCells count="21">
    <mergeCell ref="A16:D16"/>
    <mergeCell ref="A3:I3"/>
    <mergeCell ref="E6:G6"/>
    <mergeCell ref="I6:J6"/>
    <mergeCell ref="A13:D13"/>
    <mergeCell ref="A14:D14"/>
    <mergeCell ref="L6:M6"/>
    <mergeCell ref="A12:D12"/>
    <mergeCell ref="A6:D9"/>
    <mergeCell ref="A11:D11"/>
    <mergeCell ref="A15:D15"/>
    <mergeCell ref="A2:K2"/>
    <mergeCell ref="A25:D25"/>
    <mergeCell ref="A17:D17"/>
    <mergeCell ref="A18:D18"/>
    <mergeCell ref="A20:D20"/>
    <mergeCell ref="A21:D21"/>
    <mergeCell ref="A24:D24"/>
    <mergeCell ref="A19:D19"/>
    <mergeCell ref="A23:D23"/>
    <mergeCell ref="A22:D22"/>
  </mergeCells>
  <hyperlinks>
    <hyperlink ref="M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41.xml><?xml version="1.0" encoding="utf-8"?>
<worksheet xmlns="http://schemas.openxmlformats.org/spreadsheetml/2006/main" xmlns:r="http://schemas.openxmlformats.org/officeDocument/2006/relationships">
  <dimension ref="A2:P29"/>
  <sheetViews>
    <sheetView showGridLines="0" showRowColHeaders="0" zoomScalePageLayoutView="0" workbookViewId="0" topLeftCell="A1">
      <pane xSplit="4" ySplit="10" topLeftCell="E11"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6.83203125" style="0" customWidth="1"/>
    <col min="5" max="5" width="19.83203125" style="0" customWidth="1"/>
    <col min="6" max="6" width="23.66015625" style="0" customWidth="1"/>
    <col min="7" max="7" width="11" style="0" customWidth="1"/>
    <col min="8" max="9" width="18.66015625" style="0" customWidth="1"/>
    <col min="10" max="16384" width="0" style="0" hidden="1" customWidth="1"/>
  </cols>
  <sheetData>
    <row r="1" ht="15.75" customHeight="1"/>
    <row r="2" spans="1:10" ht="12.75">
      <c r="A2" s="268" t="s">
        <v>432</v>
      </c>
      <c r="B2" s="268"/>
      <c r="C2" s="268"/>
      <c r="D2" s="268"/>
      <c r="E2" s="268"/>
      <c r="F2" s="268"/>
      <c r="G2" s="268"/>
      <c r="H2" s="71"/>
      <c r="I2" s="249" t="s">
        <v>425</v>
      </c>
      <c r="J2" t="s">
        <v>1</v>
      </c>
    </row>
    <row r="3" spans="1:9" ht="12.75">
      <c r="A3" s="268" t="s">
        <v>431</v>
      </c>
      <c r="B3" s="276"/>
      <c r="C3" s="276"/>
      <c r="D3" s="276"/>
      <c r="E3" s="276"/>
      <c r="F3" s="276"/>
      <c r="G3" s="276"/>
      <c r="H3" s="51"/>
      <c r="I3" s="3" t="s">
        <v>33</v>
      </c>
    </row>
    <row r="4" spans="1:10" ht="11.25">
      <c r="A4" s="17"/>
      <c r="B4" s="17"/>
      <c r="C4" s="17"/>
      <c r="D4" s="17"/>
      <c r="E4" s="17"/>
      <c r="F4" s="17"/>
      <c r="G4" s="17"/>
      <c r="H4" s="89"/>
      <c r="I4" s="54"/>
      <c r="J4" s="54"/>
    </row>
    <row r="5" spans="8:9" ht="1.5" customHeight="1">
      <c r="H5" s="86"/>
      <c r="I5" s="86"/>
    </row>
    <row r="6" spans="1:9" ht="33.75" customHeight="1">
      <c r="A6" s="310" t="s">
        <v>430</v>
      </c>
      <c r="B6" s="269"/>
      <c r="C6" s="269"/>
      <c r="D6" s="269"/>
      <c r="E6" s="262" t="s">
        <v>434</v>
      </c>
      <c r="F6" s="262"/>
      <c r="G6" s="88"/>
      <c r="H6" s="262" t="s">
        <v>433</v>
      </c>
      <c r="I6" s="262"/>
    </row>
    <row r="7" spans="1:9" ht="1.5" customHeight="1">
      <c r="A7" s="269"/>
      <c r="B7" s="269"/>
      <c r="C7" s="269"/>
      <c r="D7" s="269"/>
      <c r="E7" s="69"/>
      <c r="F7" s="69"/>
      <c r="G7" s="65"/>
      <c r="H7" s="83"/>
      <c r="I7" s="87"/>
    </row>
    <row r="8" spans="1:9" ht="1.5" customHeight="1">
      <c r="A8" s="269"/>
      <c r="B8" s="269"/>
      <c r="C8" s="269"/>
      <c r="D8" s="269"/>
      <c r="G8" s="1"/>
      <c r="H8" s="85"/>
      <c r="I8" s="84"/>
    </row>
    <row r="9" spans="1:9" ht="11.25" customHeight="1">
      <c r="A9" s="269"/>
      <c r="B9" s="269"/>
      <c r="C9" s="269"/>
      <c r="D9" s="269"/>
      <c r="E9" s="10" t="s">
        <v>426</v>
      </c>
      <c r="F9" s="10" t="s">
        <v>13</v>
      </c>
      <c r="G9" s="10"/>
      <c r="H9" s="10" t="s">
        <v>426</v>
      </c>
      <c r="I9" s="10" t="s">
        <v>13</v>
      </c>
    </row>
    <row r="10" spans="1:9" ht="1.5" customHeight="1">
      <c r="A10" s="7"/>
      <c r="B10" s="7"/>
      <c r="C10" s="7"/>
      <c r="D10" s="7"/>
      <c r="E10" s="7"/>
      <c r="F10" s="7"/>
      <c r="G10" s="7"/>
      <c r="H10" s="7"/>
      <c r="I10" s="7"/>
    </row>
    <row r="11" spans="1:11" ht="23.25" customHeight="1">
      <c r="A11" s="379">
        <v>2002</v>
      </c>
      <c r="B11" s="379"/>
      <c r="C11" s="379"/>
      <c r="D11" s="379"/>
      <c r="E11" s="202">
        <v>41.4299</v>
      </c>
      <c r="F11" s="202">
        <v>13.22052</v>
      </c>
      <c r="G11" s="201"/>
      <c r="H11" s="202">
        <v>4.3155</v>
      </c>
      <c r="I11" s="202">
        <v>4.43976</v>
      </c>
      <c r="K11" s="183"/>
    </row>
    <row r="12" spans="1:9" ht="17.25" customHeight="1">
      <c r="A12" s="271">
        <v>2003</v>
      </c>
      <c r="B12" s="271"/>
      <c r="C12" s="271"/>
      <c r="D12" s="271"/>
      <c r="E12" s="202">
        <v>36.48808</v>
      </c>
      <c r="F12" s="202">
        <v>22.26015</v>
      </c>
      <c r="G12" s="178"/>
      <c r="H12" s="202">
        <v>4.39936</v>
      </c>
      <c r="I12" s="202">
        <v>4.68905</v>
      </c>
    </row>
    <row r="13" spans="1:9" ht="17.25" customHeight="1">
      <c r="A13" s="271">
        <v>2004</v>
      </c>
      <c r="B13" s="271"/>
      <c r="C13" s="271"/>
      <c r="D13" s="271"/>
      <c r="E13" s="202">
        <v>38.29412</v>
      </c>
      <c r="F13" s="202">
        <v>18.1924</v>
      </c>
      <c r="G13" s="178"/>
      <c r="H13" s="202">
        <v>4.45392</v>
      </c>
      <c r="I13" s="202">
        <v>6.42571</v>
      </c>
    </row>
    <row r="14" spans="1:16" ht="17.25" customHeight="1">
      <c r="A14" s="271">
        <v>2005</v>
      </c>
      <c r="B14" s="271"/>
      <c r="C14" s="271"/>
      <c r="D14" s="271"/>
      <c r="E14" s="202">
        <v>33.6685</v>
      </c>
      <c r="F14" s="202">
        <v>12.48439</v>
      </c>
      <c r="G14" s="178"/>
      <c r="H14" s="202">
        <v>4.33967</v>
      </c>
      <c r="I14" s="202">
        <v>5.85249</v>
      </c>
      <c r="K14" s="183"/>
      <c r="L14" s="102"/>
      <c r="M14" s="183"/>
      <c r="N14" s="183"/>
      <c r="O14" s="183"/>
      <c r="P14" s="183"/>
    </row>
    <row r="15" spans="1:9" ht="17.25" customHeight="1">
      <c r="A15" s="271">
        <v>2006</v>
      </c>
      <c r="B15" s="271"/>
      <c r="C15" s="271"/>
      <c r="D15" s="271"/>
      <c r="E15" s="202">
        <v>31.49531</v>
      </c>
      <c r="F15" s="202">
        <v>24.47167</v>
      </c>
      <c r="G15" s="178"/>
      <c r="H15" s="202">
        <v>4.56051</v>
      </c>
      <c r="I15" s="202">
        <v>7.96426</v>
      </c>
    </row>
    <row r="16" spans="1:9" ht="17.25" customHeight="1">
      <c r="A16" s="271">
        <v>2007</v>
      </c>
      <c r="B16" s="271"/>
      <c r="C16" s="271"/>
      <c r="D16" s="271"/>
      <c r="E16" s="202">
        <v>26.65502</v>
      </c>
      <c r="F16" s="202">
        <v>13.6848</v>
      </c>
      <c r="G16" s="178"/>
      <c r="H16" s="202">
        <v>4.63897</v>
      </c>
      <c r="I16" s="202">
        <v>3.93405</v>
      </c>
    </row>
    <row r="17" spans="1:9" ht="17.25" customHeight="1">
      <c r="A17" s="271">
        <v>2008</v>
      </c>
      <c r="B17" s="271"/>
      <c r="C17" s="271"/>
      <c r="D17" s="271"/>
      <c r="E17" s="202">
        <v>24.63251</v>
      </c>
      <c r="F17" s="202">
        <v>11.70686</v>
      </c>
      <c r="G17" s="178"/>
      <c r="H17" s="202">
        <v>4.65682</v>
      </c>
      <c r="I17" s="202">
        <v>7.26861</v>
      </c>
    </row>
    <row r="18" spans="1:9" ht="17.25" customHeight="1">
      <c r="A18" s="271">
        <v>2009</v>
      </c>
      <c r="B18" s="271"/>
      <c r="C18" s="271"/>
      <c r="D18" s="271"/>
      <c r="E18" s="205">
        <v>23.91587</v>
      </c>
      <c r="F18" s="205">
        <v>11.43623</v>
      </c>
      <c r="G18" s="205"/>
      <c r="H18" s="205">
        <v>4.53158</v>
      </c>
      <c r="I18" s="205">
        <v>5.42351</v>
      </c>
    </row>
    <row r="19" spans="1:11" ht="17.25" customHeight="1">
      <c r="A19" s="271">
        <v>2010</v>
      </c>
      <c r="B19" s="271"/>
      <c r="C19" s="271"/>
      <c r="D19" s="271"/>
      <c r="E19" s="205">
        <v>22.90411</v>
      </c>
      <c r="F19" s="205">
        <v>3.18466</v>
      </c>
      <c r="G19" s="205"/>
      <c r="H19" s="205">
        <v>4.251</v>
      </c>
      <c r="I19" s="205">
        <v>5.54174</v>
      </c>
      <c r="K19" s="183"/>
    </row>
    <row r="20" spans="1:11" ht="17.25" customHeight="1">
      <c r="A20" s="271">
        <v>2011</v>
      </c>
      <c r="B20" s="271"/>
      <c r="C20" s="271"/>
      <c r="D20" s="271"/>
      <c r="E20" s="202">
        <v>22.71332</v>
      </c>
      <c r="F20" s="202">
        <v>7.77158</v>
      </c>
      <c r="G20" s="178"/>
      <c r="H20" s="202">
        <v>4.35328</v>
      </c>
      <c r="I20" s="202">
        <v>7.87891</v>
      </c>
      <c r="K20" s="183"/>
    </row>
    <row r="21" spans="1:15" ht="17.25" customHeight="1">
      <c r="A21" s="271">
        <v>2012</v>
      </c>
      <c r="B21" s="271"/>
      <c r="C21" s="271"/>
      <c r="D21" s="271"/>
      <c r="E21" s="202">
        <v>19.99099</v>
      </c>
      <c r="F21" s="202">
        <v>10.66699</v>
      </c>
      <c r="G21" s="178"/>
      <c r="H21" s="202">
        <v>4.24762</v>
      </c>
      <c r="I21" s="202">
        <v>6.61481</v>
      </c>
      <c r="K21" s="102"/>
      <c r="L21" s="183"/>
      <c r="M21" s="183"/>
      <c r="N21" s="183"/>
      <c r="O21" s="183"/>
    </row>
    <row r="22" spans="1:15" ht="17.25" customHeight="1">
      <c r="A22" s="271">
        <v>2013</v>
      </c>
      <c r="B22" s="271"/>
      <c r="C22" s="271"/>
      <c r="D22" s="271"/>
      <c r="E22" s="202">
        <v>20.81179</v>
      </c>
      <c r="F22" s="202">
        <v>13.46882</v>
      </c>
      <c r="G22" s="178"/>
      <c r="H22" s="202">
        <v>4.19359</v>
      </c>
      <c r="I22" s="202">
        <v>5.56951</v>
      </c>
      <c r="K22" s="102"/>
      <c r="L22" s="183"/>
      <c r="M22" s="183"/>
      <c r="N22" s="183"/>
      <c r="O22" s="183"/>
    </row>
    <row r="23" spans="1:15" ht="17.25" customHeight="1">
      <c r="A23" s="271">
        <v>2014</v>
      </c>
      <c r="B23" s="271"/>
      <c r="C23" s="271"/>
      <c r="D23" s="271"/>
      <c r="E23" s="202">
        <v>19.95731</v>
      </c>
      <c r="F23" s="202">
        <v>10.3026</v>
      </c>
      <c r="G23" s="178"/>
      <c r="H23" s="200" t="s">
        <v>460</v>
      </c>
      <c r="I23" s="200" t="s">
        <v>460</v>
      </c>
      <c r="K23" s="102"/>
      <c r="L23" s="183"/>
      <c r="M23" s="183"/>
      <c r="N23" s="183"/>
      <c r="O23" s="183"/>
    </row>
    <row r="24" spans="1:11" ht="17.25" customHeight="1">
      <c r="A24" s="271">
        <v>2015</v>
      </c>
      <c r="B24" s="271"/>
      <c r="C24" s="271"/>
      <c r="D24" s="271"/>
      <c r="E24" s="200" t="s">
        <v>460</v>
      </c>
      <c r="F24" s="200" t="s">
        <v>460</v>
      </c>
      <c r="G24" s="178"/>
      <c r="H24" s="200" t="s">
        <v>460</v>
      </c>
      <c r="I24" s="200" t="s">
        <v>460</v>
      </c>
      <c r="K24" s="183"/>
    </row>
    <row r="25" spans="1:11" ht="17.25" customHeight="1">
      <c r="A25" s="356"/>
      <c r="B25" s="356"/>
      <c r="C25" s="356"/>
      <c r="D25" s="356"/>
      <c r="E25" s="7"/>
      <c r="F25" s="7"/>
      <c r="G25" s="7"/>
      <c r="H25" s="17"/>
      <c r="I25" s="17"/>
      <c r="K25" s="183"/>
    </row>
    <row r="26" spans="1:9" ht="11.25" customHeight="1">
      <c r="A26" s="16"/>
      <c r="B26" s="16"/>
      <c r="C26" s="16"/>
      <c r="D26" s="16"/>
      <c r="E26" s="16"/>
      <c r="F26" s="16"/>
      <c r="G26" s="16"/>
      <c r="H26" s="16"/>
      <c r="I26" s="8"/>
    </row>
    <row r="27" spans="1:10" ht="11.25">
      <c r="A27" s="380" t="s">
        <v>17</v>
      </c>
      <c r="B27" s="380"/>
      <c r="C27" s="380"/>
      <c r="D27" s="381" t="s">
        <v>532</v>
      </c>
      <c r="E27" s="381"/>
      <c r="F27" s="381"/>
      <c r="G27" s="381"/>
      <c r="H27" s="381"/>
      <c r="I27" s="381"/>
      <c r="J27" s="90"/>
    </row>
    <row r="28" spans="1:9" ht="11.25" hidden="1">
      <c r="A28" s="52" t="s">
        <v>1</v>
      </c>
      <c r="B28" s="50"/>
      <c r="C28" s="50"/>
      <c r="D28" s="50"/>
      <c r="E28" s="50"/>
      <c r="F28" s="50"/>
      <c r="G28" s="50"/>
      <c r="H28" s="16"/>
      <c r="I28" s="16"/>
    </row>
    <row r="29" spans="1:3" ht="11.25" hidden="1">
      <c r="A29" s="50"/>
      <c r="B29" s="50"/>
      <c r="C29" s="50"/>
    </row>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23.25" customHeight="1" hidden="1"/>
  </sheetData>
  <sheetProtection/>
  <mergeCells count="22">
    <mergeCell ref="A2:G2"/>
    <mergeCell ref="A3:G3"/>
    <mergeCell ref="A6:D9"/>
    <mergeCell ref="E6:F6"/>
    <mergeCell ref="A12:D12"/>
    <mergeCell ref="A15:D15"/>
    <mergeCell ref="H6:I6"/>
    <mergeCell ref="A11:D11"/>
    <mergeCell ref="A17:D17"/>
    <mergeCell ref="A16:D16"/>
    <mergeCell ref="A13:D13"/>
    <mergeCell ref="A14:D14"/>
    <mergeCell ref="A24:D24"/>
    <mergeCell ref="A25:D25"/>
    <mergeCell ref="A27:C27"/>
    <mergeCell ref="D27:I27"/>
    <mergeCell ref="A18:D18"/>
    <mergeCell ref="A19:D19"/>
    <mergeCell ref="A20:D20"/>
    <mergeCell ref="A21:D21"/>
    <mergeCell ref="A22:D22"/>
    <mergeCell ref="A23:D23"/>
  </mergeCells>
  <hyperlinks>
    <hyperlink ref="D27:I27" r:id="rId1" tooltip="www.snieg.mx/cni/indicadores.aspx?" display="INEGI. Catálogo Nacional de Indicadores. www.snieg.mx (&lt;día&gt; de &lt;mes&gt; de &lt;año&gt;)."/>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2"/>
  <headerFooter alignWithMargins="0">
    <oddHeader>&amp;L&amp;10&amp;K000080 INEGI. Anuario estadístico y geográfico de Baja California Sur 2016.</oddHeader>
    <oddFooter>&amp;R&amp;P/&amp;N</oddFooter>
  </headerFooter>
</worksheet>
</file>

<file path=xl/worksheets/sheet5.xml><?xml version="1.0" encoding="utf-8"?>
<worksheet xmlns="http://schemas.openxmlformats.org/spreadsheetml/2006/main" xmlns:r="http://schemas.openxmlformats.org/officeDocument/2006/relationships">
  <dimension ref="A2:K30"/>
  <sheetViews>
    <sheetView showGridLines="0" showRowColHeaders="0" zoomScalePageLayoutView="0" workbookViewId="0" topLeftCell="A1">
      <pane xSplit="4" ySplit="8" topLeftCell="E9"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4.16015625" style="0" customWidth="1"/>
    <col min="5" max="5" width="17.16015625" style="0" customWidth="1"/>
    <col min="6" max="6" width="36.16015625" style="0" customWidth="1"/>
    <col min="7" max="7" width="2.66015625" style="0" customWidth="1"/>
    <col min="8" max="8" width="28.5" style="0" customWidth="1"/>
    <col min="9" max="16384" width="0" style="0" hidden="1" customWidth="1"/>
  </cols>
  <sheetData>
    <row r="1" ht="15.75" customHeight="1"/>
    <row r="2" spans="1:9" ht="12.75" customHeight="1">
      <c r="A2" s="268" t="s">
        <v>30</v>
      </c>
      <c r="B2" s="268"/>
      <c r="C2" s="268"/>
      <c r="D2" s="268"/>
      <c r="E2" s="268"/>
      <c r="F2" s="268"/>
      <c r="G2" s="268"/>
      <c r="H2" s="249" t="s">
        <v>29</v>
      </c>
      <c r="I2" t="s">
        <v>1</v>
      </c>
    </row>
    <row r="3" spans="1:8" ht="12.75" customHeight="1">
      <c r="A3" s="268" t="s">
        <v>28</v>
      </c>
      <c r="B3" s="268"/>
      <c r="C3" s="268"/>
      <c r="D3" s="268"/>
      <c r="E3" s="268"/>
      <c r="F3" s="268"/>
      <c r="G3" s="268"/>
      <c r="H3" s="3" t="s">
        <v>33</v>
      </c>
    </row>
    <row r="4" spans="1:7" ht="12.75" customHeight="1">
      <c r="A4" s="268">
        <v>2015</v>
      </c>
      <c r="B4" s="268"/>
      <c r="C4" s="268"/>
      <c r="D4" s="268"/>
      <c r="E4" s="268"/>
      <c r="F4" s="268"/>
      <c r="G4" s="268"/>
    </row>
    <row r="5" spans="1:8" ht="11.25">
      <c r="A5" s="5"/>
      <c r="B5" s="5"/>
      <c r="C5" s="5"/>
      <c r="D5" s="5"/>
      <c r="E5" s="5"/>
      <c r="F5" s="5"/>
      <c r="G5" s="5"/>
      <c r="H5" s="7"/>
    </row>
    <row r="6" ht="1.5" customHeight="1"/>
    <row r="7" spans="1:8" ht="11.25" customHeight="1">
      <c r="A7" s="269" t="s">
        <v>3</v>
      </c>
      <c r="B7" s="269"/>
      <c r="C7" s="269"/>
      <c r="D7" s="269"/>
      <c r="E7" s="13" t="s">
        <v>32</v>
      </c>
      <c r="F7" s="10" t="s">
        <v>544</v>
      </c>
      <c r="G7" s="26" t="s">
        <v>15</v>
      </c>
      <c r="H7" s="10" t="s">
        <v>473</v>
      </c>
    </row>
    <row r="8" spans="1:8" ht="1.5" customHeight="1">
      <c r="A8" s="7"/>
      <c r="B8" s="7"/>
      <c r="C8" s="7"/>
      <c r="D8" s="7"/>
      <c r="E8" s="15"/>
      <c r="F8" s="15"/>
      <c r="G8" s="15"/>
      <c r="H8" s="7"/>
    </row>
    <row r="9" spans="1:8" ht="23.25" customHeight="1">
      <c r="A9" s="278" t="s">
        <v>13</v>
      </c>
      <c r="B9" s="278"/>
      <c r="C9" s="278"/>
      <c r="D9" s="278"/>
      <c r="E9" s="130">
        <f>SUM(E10:E14)</f>
        <v>6608</v>
      </c>
      <c r="F9" s="130">
        <f>SUM(F10:F14)</f>
        <v>301671</v>
      </c>
      <c r="H9" s="130">
        <f>SUM(H10:H14)</f>
        <v>12012</v>
      </c>
    </row>
    <row r="10" spans="1:8" ht="23.25" customHeight="1">
      <c r="A10" s="271" t="s">
        <v>443</v>
      </c>
      <c r="B10" s="271"/>
      <c r="C10" s="271"/>
      <c r="D10" s="271"/>
      <c r="E10" s="102">
        <v>597</v>
      </c>
      <c r="F10" s="102">
        <v>30967</v>
      </c>
      <c r="H10" s="102">
        <v>0</v>
      </c>
    </row>
    <row r="11" spans="1:8" ht="17.25" customHeight="1">
      <c r="A11" s="271" t="s">
        <v>444</v>
      </c>
      <c r="B11" s="271"/>
      <c r="C11" s="271"/>
      <c r="D11" s="271"/>
      <c r="E11" s="102">
        <v>653</v>
      </c>
      <c r="F11" s="102">
        <v>113148</v>
      </c>
      <c r="H11" s="102">
        <v>12012</v>
      </c>
    </row>
    <row r="12" spans="1:8" ht="17.25" customHeight="1">
      <c r="A12" s="271" t="s">
        <v>445</v>
      </c>
      <c r="B12" s="271"/>
      <c r="C12" s="271"/>
      <c r="D12" s="271"/>
      <c r="E12" s="102">
        <v>953</v>
      </c>
      <c r="F12" s="102">
        <v>8276</v>
      </c>
      <c r="H12" s="102">
        <v>0</v>
      </c>
    </row>
    <row r="13" spans="1:8" ht="17.25" customHeight="1">
      <c r="A13" s="271" t="s">
        <v>446</v>
      </c>
      <c r="B13" s="271"/>
      <c r="C13" s="271"/>
      <c r="D13" s="271"/>
      <c r="E13" s="102">
        <v>4214</v>
      </c>
      <c r="F13" s="102">
        <v>122877</v>
      </c>
      <c r="H13" s="102">
        <v>0</v>
      </c>
    </row>
    <row r="14" spans="1:8" ht="17.25" customHeight="1">
      <c r="A14" s="271" t="s">
        <v>447</v>
      </c>
      <c r="B14" s="271"/>
      <c r="C14" s="271"/>
      <c r="D14" s="271"/>
      <c r="E14" s="102">
        <v>191</v>
      </c>
      <c r="F14" s="102">
        <v>26403</v>
      </c>
      <c r="H14" s="102">
        <v>0</v>
      </c>
    </row>
    <row r="15" spans="1:8" ht="17.25" customHeight="1">
      <c r="A15" s="255"/>
      <c r="B15" s="255"/>
      <c r="C15" s="255"/>
      <c r="D15" s="255"/>
      <c r="E15" s="17"/>
      <c r="F15" s="17"/>
      <c r="G15" s="17"/>
      <c r="H15" s="17"/>
    </row>
    <row r="16" spans="1:8" ht="11.25" customHeight="1">
      <c r="A16" s="16"/>
      <c r="B16" s="16"/>
      <c r="C16" s="16"/>
      <c r="D16" s="16"/>
      <c r="E16" s="16"/>
      <c r="F16" s="16"/>
      <c r="G16" s="16"/>
      <c r="H16" s="8"/>
    </row>
    <row r="17" spans="1:8" ht="11.25" customHeight="1">
      <c r="A17" s="16" t="s">
        <v>14</v>
      </c>
      <c r="B17" s="16"/>
      <c r="C17" s="261" t="s">
        <v>31</v>
      </c>
      <c r="D17" s="261"/>
      <c r="E17" s="261"/>
      <c r="F17" s="261"/>
      <c r="G17" s="261"/>
      <c r="H17" s="261"/>
    </row>
    <row r="18" spans="1:8" ht="11.25" customHeight="1">
      <c r="A18" s="16"/>
      <c r="B18" s="16"/>
      <c r="C18" s="261"/>
      <c r="D18" s="261"/>
      <c r="E18" s="261"/>
      <c r="F18" s="261"/>
      <c r="G18" s="261"/>
      <c r="H18" s="261"/>
    </row>
    <row r="19" spans="1:8" ht="11.25" customHeight="1">
      <c r="A19" s="16" t="s">
        <v>15</v>
      </c>
      <c r="B19" s="271" t="s">
        <v>545</v>
      </c>
      <c r="C19" s="271"/>
      <c r="D19" s="271"/>
      <c r="E19" s="271"/>
      <c r="F19" s="271"/>
      <c r="G19" s="271"/>
      <c r="H19" s="271"/>
    </row>
    <row r="20" spans="1:8" ht="11.25" customHeight="1">
      <c r="A20" s="16" t="s">
        <v>10</v>
      </c>
      <c r="B20" s="44" t="s">
        <v>472</v>
      </c>
      <c r="C20" s="44"/>
      <c r="D20" s="44"/>
      <c r="E20" s="44"/>
      <c r="F20" s="44"/>
      <c r="G20" s="44"/>
      <c r="H20" s="44"/>
    </row>
    <row r="21" spans="1:8" ht="11.25" customHeight="1">
      <c r="A21" s="16" t="s">
        <v>35</v>
      </c>
      <c r="B21" s="44" t="s">
        <v>474</v>
      </c>
      <c r="C21" s="44"/>
      <c r="D21" s="44"/>
      <c r="E21" s="44"/>
      <c r="F21" s="44"/>
      <c r="G21" s="44"/>
      <c r="H21" s="44"/>
    </row>
    <row r="22" spans="1:9" ht="11.25" customHeight="1">
      <c r="A22" s="19" t="s">
        <v>17</v>
      </c>
      <c r="B22" s="44"/>
      <c r="C22" s="44"/>
      <c r="D22" s="16" t="s">
        <v>535</v>
      </c>
      <c r="E22" s="16"/>
      <c r="F22" s="16"/>
      <c r="G22" s="16"/>
      <c r="H22" s="16"/>
      <c r="I22" s="16"/>
    </row>
    <row r="23" spans="1:11" ht="11.25" customHeight="1">
      <c r="A23" s="16"/>
      <c r="B23" s="44"/>
      <c r="C23" s="44"/>
      <c r="D23" s="16" t="s">
        <v>536</v>
      </c>
      <c r="E23" s="16"/>
      <c r="F23" s="16"/>
      <c r="G23" s="16"/>
      <c r="H23" s="16"/>
      <c r="I23" s="16"/>
      <c r="K23" s="16"/>
    </row>
    <row r="24" spans="1:11" ht="11.25" customHeight="1">
      <c r="A24" s="16"/>
      <c r="B24" s="44"/>
      <c r="C24" s="44"/>
      <c r="D24" s="16" t="s">
        <v>537</v>
      </c>
      <c r="E24" s="16"/>
      <c r="F24" s="16"/>
      <c r="G24" s="16"/>
      <c r="H24" s="16"/>
      <c r="I24" s="16"/>
      <c r="K24" s="16"/>
    </row>
    <row r="25" spans="1:11" ht="11.25" customHeight="1">
      <c r="A25" s="16"/>
      <c r="B25" s="44"/>
      <c r="C25" s="44"/>
      <c r="D25" s="16" t="s">
        <v>538</v>
      </c>
      <c r="E25" s="16"/>
      <c r="F25" s="16"/>
      <c r="G25" s="16"/>
      <c r="H25" s="16"/>
      <c r="I25" s="16"/>
      <c r="K25" s="16"/>
    </row>
    <row r="26" spans="1:11" ht="11.25" customHeight="1">
      <c r="A26" s="19"/>
      <c r="B26" s="44"/>
      <c r="C26" s="44"/>
      <c r="D26" s="16" t="s">
        <v>539</v>
      </c>
      <c r="E26" s="16"/>
      <c r="F26" s="16"/>
      <c r="G26" s="16"/>
      <c r="H26" s="16"/>
      <c r="I26" s="16"/>
      <c r="K26" s="16"/>
    </row>
    <row r="27" spans="1:11" ht="11.25" customHeight="1">
      <c r="A27" s="16"/>
      <c r="B27" s="44"/>
      <c r="C27" s="44"/>
      <c r="D27" s="16" t="s">
        <v>467</v>
      </c>
      <c r="E27" s="16"/>
      <c r="F27" s="16"/>
      <c r="G27" s="16"/>
      <c r="H27" s="16"/>
      <c r="I27" s="16"/>
      <c r="K27" s="16"/>
    </row>
    <row r="28" spans="1:11" ht="11.25" customHeight="1">
      <c r="A28" s="16"/>
      <c r="B28" s="44"/>
      <c r="C28" s="44"/>
      <c r="D28" s="261" t="s">
        <v>475</v>
      </c>
      <c r="E28" s="261"/>
      <c r="F28" s="261"/>
      <c r="G28" s="261"/>
      <c r="H28" s="261"/>
      <c r="I28" s="87"/>
      <c r="K28" s="16"/>
    </row>
    <row r="29" spans="1:11" ht="11.25" customHeight="1">
      <c r="A29" s="16"/>
      <c r="B29" s="44"/>
      <c r="C29" s="44"/>
      <c r="D29" s="261"/>
      <c r="E29" s="261"/>
      <c r="F29" s="261"/>
      <c r="G29" s="261"/>
      <c r="H29" s="261"/>
      <c r="I29" s="83"/>
      <c r="K29" s="134"/>
    </row>
    <row r="30" ht="11.25" hidden="1">
      <c r="A30" t="s">
        <v>1</v>
      </c>
    </row>
  </sheetData>
  <sheetProtection/>
  <mergeCells count="14">
    <mergeCell ref="A7:D7"/>
    <mergeCell ref="C17:H18"/>
    <mergeCell ref="A2:G2"/>
    <mergeCell ref="A3:G3"/>
    <mergeCell ref="A4:G4"/>
    <mergeCell ref="A13:D13"/>
    <mergeCell ref="D28:H29"/>
    <mergeCell ref="A15:D15"/>
    <mergeCell ref="A10:D10"/>
    <mergeCell ref="A9:D9"/>
    <mergeCell ref="A14:D14"/>
    <mergeCell ref="B19:H19"/>
    <mergeCell ref="A11:D11"/>
    <mergeCell ref="A12:D12"/>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6.xml><?xml version="1.0" encoding="utf-8"?>
<worksheet xmlns="http://schemas.openxmlformats.org/spreadsheetml/2006/main" xmlns:r="http://schemas.openxmlformats.org/officeDocument/2006/relationships">
  <dimension ref="A2:N46"/>
  <sheetViews>
    <sheetView showGridLines="0" showRowColHeaders="0" zoomScalePageLayoutView="0" workbookViewId="0" topLeftCell="A1">
      <pane xSplit="4" ySplit="8" topLeftCell="E9"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27" customWidth="1"/>
    <col min="2" max="2" width="2.83203125" style="27" customWidth="1"/>
    <col min="3" max="3" width="1.5" style="27" customWidth="1"/>
    <col min="4" max="4" width="15.66015625" style="27" customWidth="1"/>
    <col min="5" max="5" width="11.83203125" style="28" customWidth="1"/>
    <col min="6" max="6" width="10.5" style="27" customWidth="1"/>
    <col min="7" max="7" width="11.33203125" style="27" customWidth="1"/>
    <col min="8" max="8" width="11.16015625" style="27" customWidth="1"/>
    <col min="9" max="9" width="11" style="27" customWidth="1"/>
    <col min="10" max="10" width="16.5" style="27" customWidth="1"/>
    <col min="11" max="11" width="9.66015625" style="27" customWidth="1"/>
    <col min="12" max="12" width="2.66015625" style="27" customWidth="1"/>
    <col min="13" max="13" width="8.33203125" style="27" customWidth="1"/>
    <col min="14" max="16384" width="0" style="27" hidden="1" customWidth="1"/>
  </cols>
  <sheetData>
    <row r="1" ht="15.75" customHeight="1"/>
    <row r="2" spans="1:14" ht="12.75" customHeight="1">
      <c r="A2" s="286" t="s">
        <v>60</v>
      </c>
      <c r="B2" s="286"/>
      <c r="C2" s="286"/>
      <c r="D2" s="286"/>
      <c r="E2" s="286"/>
      <c r="F2" s="286"/>
      <c r="G2" s="286"/>
      <c r="H2" s="286"/>
      <c r="I2" s="286"/>
      <c r="J2" s="286"/>
      <c r="K2" s="254" t="s">
        <v>59</v>
      </c>
      <c r="L2" s="254"/>
      <c r="M2" s="254"/>
      <c r="N2" s="27" t="s">
        <v>1</v>
      </c>
    </row>
    <row r="3" spans="1:12" ht="12.75" customHeight="1">
      <c r="A3" s="286" t="s">
        <v>58</v>
      </c>
      <c r="B3" s="286"/>
      <c r="C3" s="286"/>
      <c r="D3" s="286"/>
      <c r="E3" s="286"/>
      <c r="F3" s="286"/>
      <c r="G3" s="286"/>
      <c r="H3" s="286"/>
      <c r="I3" s="286"/>
      <c r="J3" s="286"/>
      <c r="K3" s="43"/>
      <c r="L3" s="43"/>
    </row>
    <row r="4" spans="1:12" ht="12.75" customHeight="1">
      <c r="A4" s="286" t="s">
        <v>22</v>
      </c>
      <c r="B4" s="286"/>
      <c r="C4" s="286"/>
      <c r="D4" s="286"/>
      <c r="E4" s="286"/>
      <c r="F4" s="286"/>
      <c r="G4" s="286"/>
      <c r="H4" s="286"/>
      <c r="I4" s="286"/>
      <c r="J4" s="286"/>
      <c r="K4" s="43"/>
      <c r="L4" s="43"/>
    </row>
    <row r="5" spans="1:13" ht="11.25">
      <c r="A5" s="41"/>
      <c r="B5" s="41"/>
      <c r="C5" s="41"/>
      <c r="D5" s="41"/>
      <c r="E5" s="42"/>
      <c r="F5" s="42"/>
      <c r="G5" s="42"/>
      <c r="H5" s="41"/>
      <c r="I5" s="41"/>
      <c r="J5" s="41"/>
      <c r="K5" s="41"/>
      <c r="L5" s="41"/>
      <c r="M5" s="36"/>
    </row>
    <row r="6" ht="1.5" customHeight="1"/>
    <row r="7" spans="1:13" ht="12" customHeight="1">
      <c r="A7" s="294" t="s">
        <v>57</v>
      </c>
      <c r="B7" s="294"/>
      <c r="C7" s="294"/>
      <c r="D7" s="294"/>
      <c r="E7" s="40" t="s">
        <v>4</v>
      </c>
      <c r="F7" s="37" t="s">
        <v>6</v>
      </c>
      <c r="G7" s="37" t="s">
        <v>21</v>
      </c>
      <c r="H7" s="37" t="s">
        <v>20</v>
      </c>
      <c r="I7" s="37" t="s">
        <v>470</v>
      </c>
      <c r="J7" s="39" t="s">
        <v>32</v>
      </c>
      <c r="K7" s="10" t="s">
        <v>544</v>
      </c>
      <c r="L7" s="38" t="s">
        <v>15</v>
      </c>
      <c r="M7" s="37" t="s">
        <v>473</v>
      </c>
    </row>
    <row r="8" spans="1:13" ht="1.5" customHeight="1">
      <c r="A8" s="36"/>
      <c r="B8" s="36"/>
      <c r="C8" s="36"/>
      <c r="D8" s="36"/>
      <c r="E8" s="34"/>
      <c r="F8" s="34"/>
      <c r="G8" s="34"/>
      <c r="H8" s="36"/>
      <c r="I8" s="36"/>
      <c r="J8" s="34"/>
      <c r="K8" s="34"/>
      <c r="L8" s="34"/>
      <c r="M8" s="34"/>
    </row>
    <row r="9" spans="1:13" ht="23.25" customHeight="1">
      <c r="A9" s="287" t="s">
        <v>4</v>
      </c>
      <c r="B9" s="288"/>
      <c r="C9" s="288"/>
      <c r="D9" s="288"/>
      <c r="E9" s="145">
        <f>SUM(F9:M9)</f>
        <v>10482</v>
      </c>
      <c r="F9" s="141">
        <f>(F10+F18)</f>
        <v>5063</v>
      </c>
      <c r="G9" s="139">
        <f>SUM(G10+G18)</f>
        <v>1553</v>
      </c>
      <c r="H9" s="139">
        <f aca="true" t="shared" si="0" ref="H9:M9">SUM(H10+H18)</f>
        <v>173</v>
      </c>
      <c r="I9" s="139">
        <f t="shared" si="0"/>
        <v>62</v>
      </c>
      <c r="J9" s="139">
        <f t="shared" si="0"/>
        <v>17</v>
      </c>
      <c r="K9" s="139">
        <f>SUM(K10,K18)</f>
        <v>3562</v>
      </c>
      <c r="L9" s="139"/>
      <c r="M9" s="139">
        <f t="shared" si="0"/>
        <v>52</v>
      </c>
    </row>
    <row r="10" spans="1:13" ht="23.25" customHeight="1">
      <c r="A10" s="289" t="s">
        <v>56</v>
      </c>
      <c r="B10" s="283"/>
      <c r="C10" s="283"/>
      <c r="D10" s="283"/>
      <c r="E10" s="145">
        <f>SUM(F10:M10)</f>
        <v>1894</v>
      </c>
      <c r="F10" s="143">
        <f>(F11+F17)</f>
        <v>754</v>
      </c>
      <c r="G10" s="140">
        <f>SUM(G11+G17)</f>
        <v>376</v>
      </c>
      <c r="H10" s="140">
        <f aca="true" t="shared" si="1" ref="H10:M10">SUM(H11+H17)</f>
        <v>21</v>
      </c>
      <c r="I10" s="140">
        <f t="shared" si="1"/>
        <v>18</v>
      </c>
      <c r="J10" s="140">
        <f t="shared" si="1"/>
        <v>5</v>
      </c>
      <c r="K10" s="140">
        <f>SUM(K11,K17)</f>
        <v>714</v>
      </c>
      <c r="L10" s="140"/>
      <c r="M10" s="140">
        <f t="shared" si="1"/>
        <v>6</v>
      </c>
    </row>
    <row r="11" spans="1:13" ht="34.5" customHeight="1">
      <c r="A11" s="303" t="s">
        <v>55</v>
      </c>
      <c r="B11" s="304"/>
      <c r="C11" s="304"/>
      <c r="D11" s="304"/>
      <c r="E11" s="145">
        <f aca="true" t="shared" si="2" ref="E11:E29">SUM(F11:M11)</f>
        <v>1699</v>
      </c>
      <c r="F11" s="143">
        <f>(F12+F13+F14+F15+F16)</f>
        <v>672</v>
      </c>
      <c r="G11" s="143">
        <f aca="true" t="shared" si="3" ref="G11:M11">(G12+G13+G14+G15+G16)</f>
        <v>348</v>
      </c>
      <c r="H11" s="143">
        <f t="shared" si="3"/>
        <v>20</v>
      </c>
      <c r="I11" s="143">
        <f t="shared" si="3"/>
        <v>18</v>
      </c>
      <c r="J11" s="143">
        <f t="shared" si="3"/>
        <v>5</v>
      </c>
      <c r="K11" s="143">
        <v>631</v>
      </c>
      <c r="L11" s="143"/>
      <c r="M11" s="143">
        <f t="shared" si="3"/>
        <v>5</v>
      </c>
    </row>
    <row r="12" spans="1:13" ht="23.25" customHeight="1">
      <c r="A12" s="279" t="s">
        <v>54</v>
      </c>
      <c r="B12" s="280"/>
      <c r="C12" s="280"/>
      <c r="D12" s="280"/>
      <c r="E12" s="145">
        <f t="shared" si="2"/>
        <v>525</v>
      </c>
      <c r="F12" s="143">
        <v>193</v>
      </c>
      <c r="G12" s="144">
        <v>94</v>
      </c>
      <c r="H12" s="28">
        <v>1</v>
      </c>
      <c r="I12" s="28">
        <v>6</v>
      </c>
      <c r="J12" s="28">
        <v>5</v>
      </c>
      <c r="K12" s="28">
        <v>225</v>
      </c>
      <c r="L12" s="28"/>
      <c r="M12" s="102">
        <v>1</v>
      </c>
    </row>
    <row r="13" spans="1:13" ht="28.5" customHeight="1">
      <c r="A13" s="279" t="s">
        <v>53</v>
      </c>
      <c r="B13" s="280"/>
      <c r="C13" s="280"/>
      <c r="D13" s="280"/>
      <c r="E13" s="145">
        <f t="shared" si="2"/>
        <v>871</v>
      </c>
      <c r="F13" s="143">
        <v>376</v>
      </c>
      <c r="G13" s="144">
        <v>231</v>
      </c>
      <c r="H13" s="28">
        <v>9</v>
      </c>
      <c r="I13" s="28">
        <v>10</v>
      </c>
      <c r="J13" s="28">
        <v>0</v>
      </c>
      <c r="K13" s="28">
        <v>241</v>
      </c>
      <c r="L13" s="28"/>
      <c r="M13" s="102">
        <v>4</v>
      </c>
    </row>
    <row r="14" spans="1:13" ht="17.25" customHeight="1">
      <c r="A14" s="279" t="s">
        <v>52</v>
      </c>
      <c r="B14" s="280"/>
      <c r="C14" s="280"/>
      <c r="D14" s="280"/>
      <c r="E14" s="145">
        <f t="shared" si="2"/>
        <v>65</v>
      </c>
      <c r="F14" s="143">
        <v>24</v>
      </c>
      <c r="G14" s="144">
        <v>8</v>
      </c>
      <c r="H14" s="32">
        <v>5</v>
      </c>
      <c r="I14" s="28">
        <v>2</v>
      </c>
      <c r="J14" s="28">
        <v>0</v>
      </c>
      <c r="K14" s="28">
        <v>26</v>
      </c>
      <c r="L14" s="28"/>
      <c r="M14" s="102">
        <v>0</v>
      </c>
    </row>
    <row r="15" spans="1:13" ht="17.25" customHeight="1">
      <c r="A15" s="279" t="s">
        <v>51</v>
      </c>
      <c r="B15" s="280"/>
      <c r="C15" s="280"/>
      <c r="D15" s="280"/>
      <c r="E15" s="145">
        <f t="shared" si="2"/>
        <v>62</v>
      </c>
      <c r="F15" s="143">
        <v>40</v>
      </c>
      <c r="G15" s="144">
        <v>0</v>
      </c>
      <c r="H15" s="28">
        <v>0</v>
      </c>
      <c r="I15" s="28">
        <v>0</v>
      </c>
      <c r="J15" s="28">
        <v>0</v>
      </c>
      <c r="K15" s="28">
        <v>22</v>
      </c>
      <c r="L15" s="28"/>
      <c r="M15" s="102">
        <v>0</v>
      </c>
    </row>
    <row r="16" spans="1:13" ht="17.25" customHeight="1">
      <c r="A16" s="281" t="s">
        <v>50</v>
      </c>
      <c r="B16" s="280"/>
      <c r="C16" s="280"/>
      <c r="D16" s="280"/>
      <c r="E16" s="145">
        <f t="shared" si="2"/>
        <v>176</v>
      </c>
      <c r="F16" s="143">
        <v>39</v>
      </c>
      <c r="G16" s="144">
        <v>15</v>
      </c>
      <c r="H16" s="28">
        <v>5</v>
      </c>
      <c r="I16" s="142">
        <v>0</v>
      </c>
      <c r="J16" s="28">
        <v>0</v>
      </c>
      <c r="K16" s="28">
        <v>117</v>
      </c>
      <c r="L16" s="28"/>
      <c r="M16" s="102">
        <v>0</v>
      </c>
    </row>
    <row r="17" spans="1:13" ht="23.25" customHeight="1">
      <c r="A17" s="303" t="s">
        <v>49</v>
      </c>
      <c r="B17" s="304"/>
      <c r="C17" s="304"/>
      <c r="D17" s="304"/>
      <c r="E17" s="145">
        <f t="shared" si="2"/>
        <v>195</v>
      </c>
      <c r="F17" s="143">
        <v>82</v>
      </c>
      <c r="G17" s="144">
        <v>28</v>
      </c>
      <c r="H17" s="28">
        <v>1</v>
      </c>
      <c r="I17" s="28">
        <v>0</v>
      </c>
      <c r="J17" s="28">
        <v>0</v>
      </c>
      <c r="K17" s="28">
        <f>60+23</f>
        <v>83</v>
      </c>
      <c r="L17" s="28"/>
      <c r="M17" s="102">
        <v>1</v>
      </c>
    </row>
    <row r="18" spans="1:13" ht="23.25" customHeight="1">
      <c r="A18" s="282" t="s">
        <v>48</v>
      </c>
      <c r="B18" s="283"/>
      <c r="C18" s="283"/>
      <c r="D18" s="283"/>
      <c r="E18" s="145">
        <f t="shared" si="2"/>
        <v>8588</v>
      </c>
      <c r="F18" s="143">
        <f>(F19+F27+F28+F29)</f>
        <v>4309</v>
      </c>
      <c r="G18" s="140">
        <f>SUM(G19+G27+G28+G29)</f>
        <v>1177</v>
      </c>
      <c r="H18" s="140">
        <f aca="true" t="shared" si="4" ref="H18:M18">SUM(H19+H27+H28+H29)</f>
        <v>152</v>
      </c>
      <c r="I18" s="140">
        <f t="shared" si="4"/>
        <v>44</v>
      </c>
      <c r="J18" s="140">
        <f t="shared" si="4"/>
        <v>12</v>
      </c>
      <c r="K18" s="140">
        <f t="shared" si="4"/>
        <v>2848</v>
      </c>
      <c r="L18" s="140"/>
      <c r="M18" s="140">
        <f t="shared" si="4"/>
        <v>46</v>
      </c>
    </row>
    <row r="19" spans="1:13" s="35" customFormat="1" ht="23.25" customHeight="1">
      <c r="A19" s="301" t="s">
        <v>47</v>
      </c>
      <c r="B19" s="298"/>
      <c r="C19" s="298"/>
      <c r="D19" s="298"/>
      <c r="E19" s="145">
        <f t="shared" si="2"/>
        <v>4452</v>
      </c>
      <c r="F19" s="143">
        <f>(F20+F26)</f>
        <v>2593</v>
      </c>
      <c r="G19" s="143">
        <f aca="true" t="shared" si="5" ref="G19:M19">(G20+G26)</f>
        <v>565</v>
      </c>
      <c r="H19" s="143">
        <f t="shared" si="5"/>
        <v>32</v>
      </c>
      <c r="I19" s="143">
        <f t="shared" si="5"/>
        <v>20</v>
      </c>
      <c r="J19" s="143">
        <f t="shared" si="5"/>
        <v>5</v>
      </c>
      <c r="K19" s="143">
        <f t="shared" si="5"/>
        <v>1237</v>
      </c>
      <c r="L19" s="143"/>
      <c r="M19" s="143">
        <f t="shared" si="5"/>
        <v>0</v>
      </c>
    </row>
    <row r="20" spans="1:13" s="35" customFormat="1" ht="23.25" customHeight="1">
      <c r="A20" s="292" t="s">
        <v>46</v>
      </c>
      <c r="B20" s="293"/>
      <c r="C20" s="293"/>
      <c r="D20" s="293"/>
      <c r="E20" s="145">
        <f t="shared" si="2"/>
        <v>2347</v>
      </c>
      <c r="F20" s="143">
        <f>(F21+F22+F23+F24+F25)</f>
        <v>877</v>
      </c>
      <c r="G20" s="140">
        <f>SUM(G21:G25)</f>
        <v>430</v>
      </c>
      <c r="H20" s="140">
        <f aca="true" t="shared" si="6" ref="H20:M20">SUM(H21:H25)</f>
        <v>32</v>
      </c>
      <c r="I20" s="140">
        <f t="shared" si="6"/>
        <v>20</v>
      </c>
      <c r="J20" s="140">
        <f t="shared" si="6"/>
        <v>5</v>
      </c>
      <c r="K20" s="140">
        <f t="shared" si="6"/>
        <v>983</v>
      </c>
      <c r="L20" s="140"/>
      <c r="M20" s="140">
        <f t="shared" si="6"/>
        <v>0</v>
      </c>
    </row>
    <row r="21" spans="1:13" s="35" customFormat="1" ht="23.25" customHeight="1">
      <c r="A21" s="290" t="s">
        <v>45</v>
      </c>
      <c r="B21" s="291"/>
      <c r="C21" s="291"/>
      <c r="D21" s="291"/>
      <c r="E21" s="145">
        <f t="shared" si="2"/>
        <v>703</v>
      </c>
      <c r="F21" s="143">
        <v>326</v>
      </c>
      <c r="G21" s="144">
        <v>171</v>
      </c>
      <c r="H21" s="28">
        <v>6</v>
      </c>
      <c r="I21" s="28">
        <v>1</v>
      </c>
      <c r="J21" s="142">
        <v>0</v>
      </c>
      <c r="K21" s="28">
        <v>199</v>
      </c>
      <c r="L21" s="138"/>
      <c r="M21" s="102">
        <v>0</v>
      </c>
    </row>
    <row r="22" spans="1:13" s="35" customFormat="1" ht="17.25" customHeight="1">
      <c r="A22" s="290" t="s">
        <v>44</v>
      </c>
      <c r="B22" s="291"/>
      <c r="C22" s="291"/>
      <c r="D22" s="291"/>
      <c r="E22" s="145">
        <f t="shared" si="2"/>
        <v>1269</v>
      </c>
      <c r="F22" s="143">
        <v>384</v>
      </c>
      <c r="G22" s="144">
        <v>182</v>
      </c>
      <c r="H22" s="28">
        <v>26</v>
      </c>
      <c r="I22" s="28">
        <v>15</v>
      </c>
      <c r="J22" s="142">
        <v>5</v>
      </c>
      <c r="K22" s="28">
        <v>657</v>
      </c>
      <c r="L22" s="138"/>
      <c r="M22" s="102">
        <v>0</v>
      </c>
    </row>
    <row r="23" spans="1:13" s="35" customFormat="1" ht="17.25" customHeight="1">
      <c r="A23" s="290" t="s">
        <v>43</v>
      </c>
      <c r="B23" s="291"/>
      <c r="C23" s="291"/>
      <c r="D23" s="291"/>
      <c r="E23" s="145">
        <f t="shared" si="2"/>
        <v>163</v>
      </c>
      <c r="F23" s="143">
        <v>121</v>
      </c>
      <c r="G23" s="144">
        <v>39</v>
      </c>
      <c r="H23" s="28">
        <v>0</v>
      </c>
      <c r="I23" s="28">
        <v>3</v>
      </c>
      <c r="J23" s="142">
        <v>0</v>
      </c>
      <c r="K23" s="28">
        <v>0</v>
      </c>
      <c r="L23" s="138"/>
      <c r="M23" s="102">
        <v>0</v>
      </c>
    </row>
    <row r="24" spans="1:13" s="35" customFormat="1" ht="17.25" customHeight="1">
      <c r="A24" s="302" t="s">
        <v>42</v>
      </c>
      <c r="B24" s="291"/>
      <c r="C24" s="291"/>
      <c r="D24" s="291"/>
      <c r="E24" s="145">
        <f t="shared" si="2"/>
        <v>108</v>
      </c>
      <c r="F24" s="143">
        <v>17</v>
      </c>
      <c r="G24" s="144">
        <v>6</v>
      </c>
      <c r="H24" s="28">
        <v>0</v>
      </c>
      <c r="I24" s="28">
        <v>0</v>
      </c>
      <c r="J24" s="142">
        <v>0</v>
      </c>
      <c r="K24" s="28">
        <v>85</v>
      </c>
      <c r="L24" s="138"/>
      <c r="M24" s="102">
        <v>0</v>
      </c>
    </row>
    <row r="25" spans="1:13" s="35" customFormat="1" ht="17.25" customHeight="1">
      <c r="A25" s="290" t="s">
        <v>41</v>
      </c>
      <c r="B25" s="291"/>
      <c r="C25" s="291"/>
      <c r="D25" s="291"/>
      <c r="E25" s="145">
        <f t="shared" si="2"/>
        <v>104</v>
      </c>
      <c r="F25" s="143">
        <v>29</v>
      </c>
      <c r="G25" s="144">
        <v>32</v>
      </c>
      <c r="H25" s="28">
        <v>0</v>
      </c>
      <c r="I25" s="28">
        <v>1</v>
      </c>
      <c r="J25" s="142">
        <v>0</v>
      </c>
      <c r="K25" s="28">
        <f>28+14</f>
        <v>42</v>
      </c>
      <c r="L25" s="138"/>
      <c r="M25" s="102">
        <v>0</v>
      </c>
    </row>
    <row r="26" spans="1:13" s="35" customFormat="1" ht="28.5" customHeight="1">
      <c r="A26" s="296" t="s">
        <v>40</v>
      </c>
      <c r="B26" s="293"/>
      <c r="C26" s="293"/>
      <c r="D26" s="293"/>
      <c r="E26" s="145">
        <f t="shared" si="2"/>
        <v>2105</v>
      </c>
      <c r="F26" s="143">
        <v>1716</v>
      </c>
      <c r="G26" s="144">
        <v>135</v>
      </c>
      <c r="H26" s="28">
        <v>0</v>
      </c>
      <c r="I26" s="28">
        <v>0</v>
      </c>
      <c r="J26" s="142">
        <v>0</v>
      </c>
      <c r="K26" s="28">
        <f>247+7</f>
        <v>254</v>
      </c>
      <c r="L26" s="138"/>
      <c r="M26" s="102">
        <v>0</v>
      </c>
    </row>
    <row r="27" spans="1:13" s="35" customFormat="1" ht="54" customHeight="1">
      <c r="A27" s="299" t="s">
        <v>39</v>
      </c>
      <c r="B27" s="300"/>
      <c r="C27" s="300"/>
      <c r="D27" s="300"/>
      <c r="E27" s="145">
        <f t="shared" si="2"/>
        <v>632</v>
      </c>
      <c r="F27" s="143">
        <v>219</v>
      </c>
      <c r="G27" s="144">
        <v>107</v>
      </c>
      <c r="H27" s="28">
        <v>40</v>
      </c>
      <c r="I27" s="142">
        <v>3</v>
      </c>
      <c r="J27" s="142">
        <v>0</v>
      </c>
      <c r="K27" s="28">
        <v>242</v>
      </c>
      <c r="L27" s="138"/>
      <c r="M27" s="102">
        <v>21</v>
      </c>
    </row>
    <row r="28" spans="1:13" s="35" customFormat="1" ht="17.25" customHeight="1">
      <c r="A28" s="301" t="s">
        <v>38</v>
      </c>
      <c r="B28" s="298"/>
      <c r="C28" s="298"/>
      <c r="D28" s="298"/>
      <c r="E28" s="145">
        <f t="shared" si="2"/>
        <v>2593</v>
      </c>
      <c r="F28" s="143">
        <v>1158</v>
      </c>
      <c r="G28" s="144">
        <v>400</v>
      </c>
      <c r="H28" s="28">
        <v>28</v>
      </c>
      <c r="I28" s="142">
        <v>21</v>
      </c>
      <c r="J28" s="142">
        <v>4</v>
      </c>
      <c r="K28" s="28">
        <f>598+378</f>
        <v>976</v>
      </c>
      <c r="L28" s="138"/>
      <c r="M28" s="102">
        <v>6</v>
      </c>
    </row>
    <row r="29" spans="1:13" s="35" customFormat="1" ht="17.25" customHeight="1">
      <c r="A29" s="297" t="s">
        <v>37</v>
      </c>
      <c r="B29" s="298"/>
      <c r="C29" s="298"/>
      <c r="D29" s="298"/>
      <c r="E29" s="145">
        <f t="shared" si="2"/>
        <v>911</v>
      </c>
      <c r="F29" s="143">
        <v>339</v>
      </c>
      <c r="G29" s="144">
        <v>105</v>
      </c>
      <c r="H29" s="28">
        <v>52</v>
      </c>
      <c r="I29" s="28">
        <v>0</v>
      </c>
      <c r="J29" s="142">
        <v>3</v>
      </c>
      <c r="K29" s="28">
        <v>393</v>
      </c>
      <c r="L29" s="138"/>
      <c r="M29" s="102">
        <v>19</v>
      </c>
    </row>
    <row r="30" spans="1:13" ht="17.25" customHeight="1">
      <c r="A30" s="295"/>
      <c r="B30" s="295"/>
      <c r="C30" s="295"/>
      <c r="D30" s="295"/>
      <c r="E30" s="34"/>
      <c r="F30" s="34"/>
      <c r="G30" s="34"/>
      <c r="H30" s="33"/>
      <c r="I30" s="33"/>
      <c r="J30" s="33"/>
      <c r="K30" s="33"/>
      <c r="L30" s="33"/>
      <c r="M30" s="33"/>
    </row>
    <row r="31" spans="1:13" ht="11.25" customHeight="1">
      <c r="A31" s="29"/>
      <c r="B31" s="29"/>
      <c r="C31" s="29"/>
      <c r="D31" s="29"/>
      <c r="F31" s="29"/>
      <c r="G31" s="29"/>
      <c r="H31" s="29"/>
      <c r="I31" s="29"/>
      <c r="J31" s="29"/>
      <c r="K31" s="29"/>
      <c r="L31" s="29"/>
      <c r="M31" s="206"/>
    </row>
    <row r="32" spans="1:13" ht="11.25" customHeight="1">
      <c r="A32" s="31" t="s">
        <v>15</v>
      </c>
      <c r="B32" s="282" t="s">
        <v>545</v>
      </c>
      <c r="C32" s="282"/>
      <c r="D32" s="282"/>
      <c r="E32" s="282"/>
      <c r="F32" s="282"/>
      <c r="G32" s="282"/>
      <c r="H32" s="282"/>
      <c r="I32" s="282"/>
      <c r="J32" s="282"/>
      <c r="K32" s="282"/>
      <c r="L32" s="282"/>
      <c r="M32" s="282"/>
    </row>
    <row r="33" spans="1:13" ht="11.25" customHeight="1">
      <c r="A33" s="31" t="s">
        <v>10</v>
      </c>
      <c r="B33" s="282" t="s">
        <v>36</v>
      </c>
      <c r="C33" s="282"/>
      <c r="D33" s="282"/>
      <c r="E33" s="282"/>
      <c r="F33" s="282"/>
      <c r="G33" s="282"/>
      <c r="H33" s="282"/>
      <c r="I33" s="282"/>
      <c r="J33" s="282"/>
      <c r="K33" s="282"/>
      <c r="L33" s="282"/>
      <c r="M33" s="282"/>
    </row>
    <row r="34" spans="1:13" ht="11.25" customHeight="1">
      <c r="A34" s="31" t="s">
        <v>35</v>
      </c>
      <c r="B34" s="284" t="s">
        <v>476</v>
      </c>
      <c r="C34" s="285"/>
      <c r="D34" s="285"/>
      <c r="E34" s="285"/>
      <c r="F34" s="285"/>
      <c r="G34" s="285"/>
      <c r="H34" s="285"/>
      <c r="I34" s="285"/>
      <c r="J34" s="285"/>
      <c r="K34" s="285"/>
      <c r="L34" s="285"/>
      <c r="M34" s="285"/>
    </row>
    <row r="35" spans="1:13" ht="11.25" customHeight="1">
      <c r="A35" s="29"/>
      <c r="B35" s="285"/>
      <c r="C35" s="285"/>
      <c r="D35" s="285"/>
      <c r="E35" s="285"/>
      <c r="F35" s="285"/>
      <c r="G35" s="285"/>
      <c r="H35" s="285"/>
      <c r="I35" s="285"/>
      <c r="J35" s="285"/>
      <c r="K35" s="285"/>
      <c r="L35" s="285"/>
      <c r="M35" s="285"/>
    </row>
    <row r="36" spans="1:13" ht="11.25" customHeight="1">
      <c r="A36" s="31"/>
      <c r="B36" s="285"/>
      <c r="C36" s="285"/>
      <c r="D36" s="285"/>
      <c r="E36" s="285"/>
      <c r="F36" s="285"/>
      <c r="G36" s="285"/>
      <c r="H36" s="285"/>
      <c r="I36" s="285"/>
      <c r="J36" s="285"/>
      <c r="K36" s="285"/>
      <c r="L36" s="285"/>
      <c r="M36" s="285"/>
    </row>
    <row r="37" spans="1:13" ht="11.25">
      <c r="A37" s="31" t="s">
        <v>34</v>
      </c>
      <c r="B37" s="282" t="s">
        <v>477</v>
      </c>
      <c r="C37" s="283"/>
      <c r="D37" s="283"/>
      <c r="E37" s="283"/>
      <c r="F37" s="283"/>
      <c r="G37" s="283"/>
      <c r="H37" s="283"/>
      <c r="I37" s="283"/>
      <c r="J37" s="283"/>
      <c r="K37" s="283"/>
      <c r="L37" s="283"/>
      <c r="M37" s="283"/>
    </row>
    <row r="38" spans="1:13" ht="11.25">
      <c r="A38" s="30" t="s">
        <v>17</v>
      </c>
      <c r="B38" s="31"/>
      <c r="C38" s="29"/>
      <c r="D38" s="16" t="s">
        <v>535</v>
      </c>
      <c r="E38" s="16"/>
      <c r="F38" s="16"/>
      <c r="G38" s="16"/>
      <c r="H38" s="16"/>
      <c r="I38" s="29"/>
      <c r="J38" s="29"/>
      <c r="K38" s="29"/>
      <c r="L38" s="29"/>
      <c r="M38" s="29"/>
    </row>
    <row r="39" spans="1:13" ht="11.25">
      <c r="A39" s="31"/>
      <c r="B39" s="31"/>
      <c r="C39" s="29"/>
      <c r="D39" s="16" t="s">
        <v>536</v>
      </c>
      <c r="E39" s="16"/>
      <c r="F39" s="16"/>
      <c r="G39" s="16"/>
      <c r="H39" s="16"/>
      <c r="I39" s="29"/>
      <c r="J39" s="29"/>
      <c r="K39" s="29"/>
      <c r="L39" s="29"/>
      <c r="M39" s="29"/>
    </row>
    <row r="40" spans="1:13" ht="11.25">
      <c r="A40" s="31"/>
      <c r="B40" s="31"/>
      <c r="C40" s="29"/>
      <c r="D40" s="16" t="s">
        <v>537</v>
      </c>
      <c r="E40" s="16"/>
      <c r="F40" s="16"/>
      <c r="G40" s="16"/>
      <c r="H40" s="16"/>
      <c r="I40" s="29"/>
      <c r="J40" s="29"/>
      <c r="K40" s="29"/>
      <c r="L40" s="29"/>
      <c r="M40" s="29"/>
    </row>
    <row r="41" spans="1:13" ht="11.25">
      <c r="A41" s="31"/>
      <c r="B41" s="31"/>
      <c r="C41" s="29"/>
      <c r="D41" s="16" t="s">
        <v>538</v>
      </c>
      <c r="E41" s="16"/>
      <c r="F41" s="16"/>
      <c r="G41" s="16"/>
      <c r="H41" s="16"/>
      <c r="I41" s="29"/>
      <c r="J41" s="29"/>
      <c r="K41" s="29"/>
      <c r="L41" s="29"/>
      <c r="M41" s="29"/>
    </row>
    <row r="42" spans="1:13" ht="11.25">
      <c r="A42" s="31"/>
      <c r="B42" s="31"/>
      <c r="C42" s="29"/>
      <c r="D42" s="16" t="s">
        <v>539</v>
      </c>
      <c r="E42" s="16"/>
      <c r="F42" s="16"/>
      <c r="G42" s="16"/>
      <c r="H42" s="16"/>
      <c r="I42" s="29"/>
      <c r="J42" s="29"/>
      <c r="K42" s="29"/>
      <c r="L42" s="29"/>
      <c r="M42" s="29"/>
    </row>
    <row r="43" spans="1:13" ht="11.25">
      <c r="A43" s="31"/>
      <c r="B43" s="31"/>
      <c r="C43" s="29"/>
      <c r="D43" s="16" t="s">
        <v>467</v>
      </c>
      <c r="E43" s="16"/>
      <c r="F43" s="16"/>
      <c r="G43" s="16"/>
      <c r="H43" s="16"/>
      <c r="I43" s="29"/>
      <c r="J43" s="29"/>
      <c r="K43" s="29"/>
      <c r="L43" s="29"/>
      <c r="M43" s="29"/>
    </row>
    <row r="44" spans="1:13" ht="11.25" customHeight="1">
      <c r="A44" s="31"/>
      <c r="B44" s="31"/>
      <c r="C44" s="29"/>
      <c r="D44" s="261" t="s">
        <v>475</v>
      </c>
      <c r="E44" s="261"/>
      <c r="F44" s="261"/>
      <c r="G44" s="261"/>
      <c r="H44" s="261"/>
      <c r="I44" s="261"/>
      <c r="J44" s="261"/>
      <c r="K44" s="261"/>
      <c r="L44" s="261"/>
      <c r="M44" s="261"/>
    </row>
    <row r="45" spans="1:13" ht="11.25">
      <c r="A45" s="31"/>
      <c r="B45" s="31"/>
      <c r="C45" s="29"/>
      <c r="D45" s="261"/>
      <c r="E45" s="261"/>
      <c r="F45" s="261"/>
      <c r="G45" s="261"/>
      <c r="H45" s="261"/>
      <c r="I45" s="261"/>
      <c r="J45" s="261"/>
      <c r="K45" s="261"/>
      <c r="L45" s="261"/>
      <c r="M45" s="261"/>
    </row>
    <row r="46" ht="11.25" hidden="1">
      <c r="A46" s="27" t="s">
        <v>1</v>
      </c>
    </row>
  </sheetData>
  <sheetProtection/>
  <mergeCells count="32">
    <mergeCell ref="A24:D24"/>
    <mergeCell ref="A19:D19"/>
    <mergeCell ref="A11:D11"/>
    <mergeCell ref="A18:D18"/>
    <mergeCell ref="A23:D23"/>
    <mergeCell ref="A17:D17"/>
    <mergeCell ref="A25:D25"/>
    <mergeCell ref="A30:D30"/>
    <mergeCell ref="A26:D26"/>
    <mergeCell ref="B32:M32"/>
    <mergeCell ref="A29:D29"/>
    <mergeCell ref="A27:D27"/>
    <mergeCell ref="A28:D28"/>
    <mergeCell ref="A2:J2"/>
    <mergeCell ref="A3:J3"/>
    <mergeCell ref="A4:J4"/>
    <mergeCell ref="A9:D9"/>
    <mergeCell ref="A10:D10"/>
    <mergeCell ref="A22:D22"/>
    <mergeCell ref="A20:D20"/>
    <mergeCell ref="A21:D21"/>
    <mergeCell ref="A7:D7"/>
    <mergeCell ref="K2:M2"/>
    <mergeCell ref="D44:M45"/>
    <mergeCell ref="A12:D12"/>
    <mergeCell ref="A13:D13"/>
    <mergeCell ref="A15:D15"/>
    <mergeCell ref="A16:D16"/>
    <mergeCell ref="A14:D14"/>
    <mergeCell ref="B37:M37"/>
    <mergeCell ref="B33:M33"/>
    <mergeCell ref="B34:M36"/>
  </mergeCells>
  <hyperlinks>
    <hyperlink ref="K2:M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7.xml><?xml version="1.0" encoding="utf-8"?>
<worksheet xmlns="http://schemas.openxmlformats.org/spreadsheetml/2006/main" xmlns:r="http://schemas.openxmlformats.org/officeDocument/2006/relationships">
  <dimension ref="A2:W29"/>
  <sheetViews>
    <sheetView showGridLines="0" showRowColHeaders="0" zoomScalePageLayoutView="0" workbookViewId="0" topLeftCell="A1">
      <pane xSplit="4" ySplit="8" topLeftCell="E9"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8.66015625" style="0" customWidth="1"/>
    <col min="5" max="5" width="7.5" style="8" customWidth="1"/>
    <col min="6" max="6" width="3.66015625" style="8" customWidth="1"/>
    <col min="7" max="7" width="10.33203125" style="0" customWidth="1"/>
    <col min="8" max="8" width="12" style="0" customWidth="1"/>
    <col min="9" max="9" width="11.33203125" style="0" customWidth="1"/>
    <col min="10" max="10" width="12.5" style="0" customWidth="1"/>
    <col min="11" max="11" width="16.83203125" style="0" customWidth="1"/>
    <col min="12" max="12" width="2.5" style="0" customWidth="1"/>
    <col min="13" max="13" width="9.5" style="0" customWidth="1"/>
    <col min="14" max="14" width="2.66015625" style="0" customWidth="1"/>
    <col min="15" max="15" width="11.16015625" style="0" customWidth="1"/>
    <col min="16" max="17" width="0" style="0" hidden="1" customWidth="1"/>
    <col min="18" max="18" width="8.66015625" style="0" hidden="1" customWidth="1"/>
    <col min="19" max="16384" width="0" style="0" hidden="1" customWidth="1"/>
  </cols>
  <sheetData>
    <row r="1" ht="15.75" customHeight="1"/>
    <row r="2" spans="1:16" ht="12.75" customHeight="1">
      <c r="A2" s="268" t="s">
        <v>63</v>
      </c>
      <c r="B2" s="268"/>
      <c r="C2" s="268"/>
      <c r="D2" s="268"/>
      <c r="E2" s="268"/>
      <c r="F2" s="268"/>
      <c r="G2" s="268"/>
      <c r="H2" s="268"/>
      <c r="I2" s="268"/>
      <c r="J2" s="268"/>
      <c r="K2" s="268"/>
      <c r="L2" s="268"/>
      <c r="M2" s="268"/>
      <c r="N2" s="254" t="s">
        <v>62</v>
      </c>
      <c r="O2" s="254"/>
      <c r="P2" t="s">
        <v>1</v>
      </c>
    </row>
    <row r="3" spans="1:14" ht="12.75" customHeight="1">
      <c r="A3" s="268" t="s">
        <v>61</v>
      </c>
      <c r="B3" s="268"/>
      <c r="C3" s="268"/>
      <c r="D3" s="268"/>
      <c r="E3" s="268"/>
      <c r="F3" s="268"/>
      <c r="G3" s="268"/>
      <c r="H3" s="268"/>
      <c r="I3" s="268"/>
      <c r="J3" s="268"/>
      <c r="K3" s="268"/>
      <c r="L3" s="268"/>
      <c r="M3" s="268"/>
      <c r="N3" s="22"/>
    </row>
    <row r="4" spans="1:14" ht="12.75" customHeight="1">
      <c r="A4" s="268" t="s">
        <v>22</v>
      </c>
      <c r="B4" s="268"/>
      <c r="C4" s="268"/>
      <c r="D4" s="268"/>
      <c r="E4" s="268"/>
      <c r="F4" s="268"/>
      <c r="G4" s="268"/>
      <c r="H4" s="268"/>
      <c r="I4" s="268"/>
      <c r="J4" s="268"/>
      <c r="K4" s="268"/>
      <c r="L4" s="268"/>
      <c r="M4" s="268"/>
      <c r="N4" s="22"/>
    </row>
    <row r="5" spans="1:15" ht="11.25">
      <c r="A5" s="5"/>
      <c r="B5" s="5"/>
      <c r="C5" s="5"/>
      <c r="D5" s="5"/>
      <c r="E5" s="6"/>
      <c r="F5" s="6"/>
      <c r="G5" s="6"/>
      <c r="H5" s="6"/>
      <c r="I5" s="5"/>
      <c r="J5" s="5"/>
      <c r="K5" s="5"/>
      <c r="L5" s="5"/>
      <c r="M5" s="5"/>
      <c r="N5" s="5"/>
      <c r="O5" s="7"/>
    </row>
    <row r="6" ht="1.5" customHeight="1"/>
    <row r="7" spans="1:15" ht="12" customHeight="1">
      <c r="A7" s="269" t="s">
        <v>3</v>
      </c>
      <c r="B7" s="269"/>
      <c r="C7" s="269"/>
      <c r="D7" s="269"/>
      <c r="E7" s="25" t="s">
        <v>4</v>
      </c>
      <c r="F7" s="25"/>
      <c r="G7" s="12" t="s">
        <v>6</v>
      </c>
      <c r="H7" s="12" t="s">
        <v>21</v>
      </c>
      <c r="I7" s="12" t="s">
        <v>20</v>
      </c>
      <c r="J7" s="10" t="s">
        <v>470</v>
      </c>
      <c r="K7" s="10" t="s">
        <v>32</v>
      </c>
      <c r="L7" s="10"/>
      <c r="M7" s="10" t="s">
        <v>544</v>
      </c>
      <c r="N7" s="38" t="s">
        <v>15</v>
      </c>
      <c r="O7" s="10" t="s">
        <v>473</v>
      </c>
    </row>
    <row r="8" spans="1:15" ht="1.5" customHeight="1">
      <c r="A8" s="7"/>
      <c r="B8" s="7"/>
      <c r="C8" s="7"/>
      <c r="D8" s="7"/>
      <c r="E8" s="15"/>
      <c r="F8" s="15"/>
      <c r="G8" s="15"/>
      <c r="H8" s="15"/>
      <c r="I8" s="7"/>
      <c r="J8" s="7"/>
      <c r="K8" s="15"/>
      <c r="L8" s="15"/>
      <c r="M8" s="15"/>
      <c r="N8" s="15"/>
      <c r="O8" s="15"/>
    </row>
    <row r="9" spans="1:15" ht="23.25" customHeight="1">
      <c r="A9" s="273" t="s">
        <v>13</v>
      </c>
      <c r="B9" s="273"/>
      <c r="C9" s="273"/>
      <c r="D9" s="273"/>
      <c r="E9" s="130">
        <f aca="true" t="shared" si="0" ref="E9:E14">SUM(G9:O9)</f>
        <v>1894</v>
      </c>
      <c r="F9" s="133" t="s">
        <v>10</v>
      </c>
      <c r="G9" s="130">
        <f>SUM(G10:G14)</f>
        <v>754</v>
      </c>
      <c r="H9" s="130">
        <f aca="true" t="shared" si="1" ref="H9:O9">SUM(H10:H14)</f>
        <v>376</v>
      </c>
      <c r="I9" s="130">
        <f t="shared" si="1"/>
        <v>21</v>
      </c>
      <c r="J9" s="130">
        <f t="shared" si="1"/>
        <v>18</v>
      </c>
      <c r="K9" s="130">
        <f t="shared" si="1"/>
        <v>5</v>
      </c>
      <c r="L9" s="130"/>
      <c r="M9" s="130">
        <f>SUM(M10:M14)</f>
        <v>714</v>
      </c>
      <c r="N9" s="130"/>
      <c r="O9" s="130">
        <f t="shared" si="1"/>
        <v>6</v>
      </c>
    </row>
    <row r="10" spans="1:15" ht="23.25" customHeight="1">
      <c r="A10" s="271" t="s">
        <v>443</v>
      </c>
      <c r="B10" s="271"/>
      <c r="C10" s="271"/>
      <c r="D10" s="271"/>
      <c r="E10" s="130">
        <f t="shared" si="0"/>
        <v>216</v>
      </c>
      <c r="F10" s="130"/>
      <c r="G10" s="102">
        <v>71</v>
      </c>
      <c r="H10" s="102">
        <v>50</v>
      </c>
      <c r="I10" s="102">
        <v>0</v>
      </c>
      <c r="J10" s="102" t="s">
        <v>460</v>
      </c>
      <c r="K10" s="102">
        <v>0</v>
      </c>
      <c r="L10" s="102"/>
      <c r="M10" s="102">
        <v>95</v>
      </c>
      <c r="O10" s="102">
        <v>0</v>
      </c>
    </row>
    <row r="11" spans="1:15" ht="17.25" customHeight="1">
      <c r="A11" s="271" t="s">
        <v>444</v>
      </c>
      <c r="B11" s="271"/>
      <c r="C11" s="271"/>
      <c r="D11" s="271"/>
      <c r="E11" s="130">
        <f t="shared" si="0"/>
        <v>981</v>
      </c>
      <c r="F11" s="130"/>
      <c r="G11" s="102">
        <v>371</v>
      </c>
      <c r="H11" s="102">
        <v>224</v>
      </c>
      <c r="I11" s="102">
        <v>21</v>
      </c>
      <c r="J11" s="102">
        <v>18</v>
      </c>
      <c r="K11" s="102">
        <v>1</v>
      </c>
      <c r="L11" s="102"/>
      <c r="M11" s="102">
        <f>317+23</f>
        <v>340</v>
      </c>
      <c r="O11" s="102">
        <v>6</v>
      </c>
    </row>
    <row r="12" spans="1:15" ht="17.25" customHeight="1">
      <c r="A12" s="271" t="s">
        <v>445</v>
      </c>
      <c r="B12" s="271"/>
      <c r="C12" s="271"/>
      <c r="D12" s="271"/>
      <c r="E12" s="130">
        <f t="shared" si="0"/>
        <v>37</v>
      </c>
      <c r="F12" s="130"/>
      <c r="G12" s="102">
        <v>7</v>
      </c>
      <c r="H12" s="102">
        <v>10</v>
      </c>
      <c r="I12" s="102">
        <v>0</v>
      </c>
      <c r="J12" s="102">
        <v>0</v>
      </c>
      <c r="K12" s="102">
        <v>1</v>
      </c>
      <c r="L12" s="102"/>
      <c r="M12" s="102">
        <v>19</v>
      </c>
      <c r="O12" s="102">
        <v>0</v>
      </c>
    </row>
    <row r="13" spans="1:15" ht="17.25" customHeight="1">
      <c r="A13" s="271" t="s">
        <v>446</v>
      </c>
      <c r="B13" s="271"/>
      <c r="C13" s="271"/>
      <c r="D13" s="271"/>
      <c r="E13" s="130">
        <f t="shared" si="0"/>
        <v>477</v>
      </c>
      <c r="F13" s="130"/>
      <c r="G13" s="102">
        <v>230</v>
      </c>
      <c r="H13" s="102">
        <v>51</v>
      </c>
      <c r="I13" s="102">
        <v>0</v>
      </c>
      <c r="J13" s="102">
        <v>0</v>
      </c>
      <c r="K13" s="102">
        <v>2</v>
      </c>
      <c r="L13" s="102"/>
      <c r="M13" s="102">
        <v>194</v>
      </c>
      <c r="O13" s="102">
        <v>0</v>
      </c>
    </row>
    <row r="14" spans="1:15" ht="17.25" customHeight="1">
      <c r="A14" s="271" t="s">
        <v>447</v>
      </c>
      <c r="B14" s="271"/>
      <c r="C14" s="271"/>
      <c r="D14" s="271"/>
      <c r="E14" s="130">
        <f t="shared" si="0"/>
        <v>183</v>
      </c>
      <c r="F14" s="130"/>
      <c r="G14" s="102">
        <v>75</v>
      </c>
      <c r="H14" s="102">
        <v>41</v>
      </c>
      <c r="I14" s="102">
        <v>0</v>
      </c>
      <c r="J14" s="102" t="s">
        <v>460</v>
      </c>
      <c r="K14" s="102">
        <v>1</v>
      </c>
      <c r="L14" s="102"/>
      <c r="M14" s="102">
        <v>66</v>
      </c>
      <c r="O14" s="102">
        <v>0</v>
      </c>
    </row>
    <row r="15" spans="1:23" ht="17.25" customHeight="1">
      <c r="A15" s="255"/>
      <c r="B15" s="255"/>
      <c r="C15" s="255"/>
      <c r="D15" s="255"/>
      <c r="E15" s="15"/>
      <c r="F15" s="15"/>
      <c r="G15" s="15"/>
      <c r="H15" s="15"/>
      <c r="I15" s="17"/>
      <c r="J15" s="17"/>
      <c r="K15" s="17"/>
      <c r="L15" s="17"/>
      <c r="M15" s="17"/>
      <c r="N15" s="17"/>
      <c r="O15" s="17"/>
      <c r="P15" s="9"/>
      <c r="Q15" s="9"/>
      <c r="R15" s="9"/>
      <c r="S15" s="9"/>
      <c r="T15" s="9"/>
      <c r="U15" s="9"/>
      <c r="V15" s="9"/>
      <c r="W15" s="9"/>
    </row>
    <row r="16" spans="1:23" ht="11.25" customHeight="1">
      <c r="A16" s="16"/>
      <c r="B16" s="16"/>
      <c r="C16" s="16"/>
      <c r="D16" s="16"/>
      <c r="G16" s="16"/>
      <c r="H16" s="16"/>
      <c r="I16" s="16"/>
      <c r="J16" s="16"/>
      <c r="K16" s="16"/>
      <c r="L16" s="16"/>
      <c r="M16" s="16"/>
      <c r="N16" s="16"/>
      <c r="O16" s="8"/>
      <c r="P16" s="9"/>
      <c r="Q16" s="9"/>
      <c r="R16" s="9"/>
      <c r="S16" s="9"/>
      <c r="T16" s="9"/>
      <c r="U16" s="9"/>
      <c r="V16" s="9"/>
      <c r="W16" s="9"/>
    </row>
    <row r="17" spans="1:15" ht="11.25">
      <c r="A17" s="19" t="s">
        <v>14</v>
      </c>
      <c r="C17" s="257" t="s">
        <v>503</v>
      </c>
      <c r="D17" s="305"/>
      <c r="E17" s="305"/>
      <c r="F17" s="305"/>
      <c r="G17" s="305"/>
      <c r="H17" s="305"/>
      <c r="I17" s="305"/>
      <c r="J17" s="305"/>
      <c r="K17" s="305"/>
      <c r="L17" s="305"/>
      <c r="M17" s="305"/>
      <c r="N17" s="305"/>
      <c r="O17" s="305"/>
    </row>
    <row r="18" spans="1:15" ht="11.25">
      <c r="A18" s="16" t="s">
        <v>15</v>
      </c>
      <c r="B18" s="271" t="s">
        <v>545</v>
      </c>
      <c r="C18" s="271"/>
      <c r="D18" s="271"/>
      <c r="E18" s="271"/>
      <c r="F18" s="271"/>
      <c r="G18" s="271"/>
      <c r="H18" s="271"/>
      <c r="I18" s="271"/>
      <c r="J18" s="271"/>
      <c r="K18" s="271"/>
      <c r="L18" s="271"/>
      <c r="M18" s="271"/>
      <c r="N18" s="271"/>
      <c r="O18" s="271"/>
    </row>
    <row r="19" spans="1:15" ht="11.25">
      <c r="A19" s="16" t="s">
        <v>10</v>
      </c>
      <c r="B19" s="44" t="s">
        <v>478</v>
      </c>
      <c r="C19" s="44"/>
      <c r="D19" s="44"/>
      <c r="E19" s="44"/>
      <c r="F19" s="44"/>
      <c r="G19" s="44"/>
      <c r="H19" s="44"/>
      <c r="I19" s="44"/>
      <c r="J19" s="44"/>
      <c r="K19" s="44"/>
      <c r="L19" s="44"/>
      <c r="M19" s="44"/>
      <c r="N19" s="44"/>
      <c r="O19" s="44"/>
    </row>
    <row r="20" spans="1:15" ht="11.25">
      <c r="A20" s="16" t="s">
        <v>35</v>
      </c>
      <c r="B20" s="44" t="s">
        <v>551</v>
      </c>
      <c r="C20" s="44"/>
      <c r="D20" s="44"/>
      <c r="E20" s="44"/>
      <c r="F20" s="44"/>
      <c r="G20" s="44"/>
      <c r="H20" s="44"/>
      <c r="I20" s="44"/>
      <c r="J20" s="44"/>
      <c r="K20" s="44"/>
      <c r="L20" s="44"/>
      <c r="M20" s="44"/>
      <c r="N20" s="44"/>
      <c r="O20" s="44"/>
    </row>
    <row r="21" spans="1:15" ht="11.25">
      <c r="A21" s="19" t="s">
        <v>17</v>
      </c>
      <c r="B21" s="44"/>
      <c r="C21" s="44"/>
      <c r="D21" s="16" t="s">
        <v>535</v>
      </c>
      <c r="E21" s="16"/>
      <c r="F21" s="16"/>
      <c r="G21" s="16"/>
      <c r="H21" s="16"/>
      <c r="I21" s="29"/>
      <c r="J21" s="29"/>
      <c r="K21" s="29"/>
      <c r="L21" s="29"/>
      <c r="M21" s="29"/>
      <c r="N21" s="29"/>
      <c r="O21" s="44"/>
    </row>
    <row r="22" spans="1:15" ht="11.25">
      <c r="A22" s="16"/>
      <c r="B22" s="44"/>
      <c r="C22" s="44"/>
      <c r="D22" s="16" t="s">
        <v>536</v>
      </c>
      <c r="E22" s="16"/>
      <c r="F22" s="16"/>
      <c r="G22" s="16"/>
      <c r="H22" s="16"/>
      <c r="I22" s="29"/>
      <c r="J22" s="29"/>
      <c r="K22" s="29"/>
      <c r="L22" s="29"/>
      <c r="M22" s="29"/>
      <c r="N22" s="29"/>
      <c r="O22" s="44"/>
    </row>
    <row r="23" spans="1:15" ht="11.25">
      <c r="A23" s="16"/>
      <c r="B23" s="44"/>
      <c r="C23" s="44"/>
      <c r="D23" s="16" t="s">
        <v>537</v>
      </c>
      <c r="E23" s="16"/>
      <c r="F23" s="16"/>
      <c r="G23" s="16"/>
      <c r="H23" s="16"/>
      <c r="I23" s="29"/>
      <c r="J23" s="29"/>
      <c r="K23" s="29"/>
      <c r="L23" s="29"/>
      <c r="M23" s="29"/>
      <c r="N23" s="29"/>
      <c r="O23" s="44"/>
    </row>
    <row r="24" spans="1:15" ht="11.25">
      <c r="A24" s="16"/>
      <c r="B24" s="44"/>
      <c r="C24" s="44"/>
      <c r="D24" s="16" t="s">
        <v>538</v>
      </c>
      <c r="E24" s="16"/>
      <c r="F24" s="16"/>
      <c r="G24" s="16"/>
      <c r="H24" s="16"/>
      <c r="I24" s="29"/>
      <c r="J24" s="29"/>
      <c r="K24" s="29"/>
      <c r="L24" s="29"/>
      <c r="M24" s="29"/>
      <c r="N24" s="29"/>
      <c r="O24" s="44"/>
    </row>
    <row r="25" spans="1:15" ht="11.25">
      <c r="A25" s="16"/>
      <c r="B25" s="44"/>
      <c r="C25" s="44"/>
      <c r="D25" s="16" t="s">
        <v>539</v>
      </c>
      <c r="E25" s="16"/>
      <c r="F25" s="16"/>
      <c r="G25" s="16"/>
      <c r="H25" s="16"/>
      <c r="I25" s="29"/>
      <c r="J25" s="29"/>
      <c r="K25" s="29"/>
      <c r="L25" s="29"/>
      <c r="M25" s="29"/>
      <c r="N25" s="29"/>
      <c r="O25" s="44"/>
    </row>
    <row r="26" spans="1:15" ht="11.25">
      <c r="A26" s="16"/>
      <c r="B26" s="44"/>
      <c r="C26" s="44"/>
      <c r="D26" s="16" t="s">
        <v>467</v>
      </c>
      <c r="E26" s="16"/>
      <c r="F26" s="16"/>
      <c r="G26" s="16"/>
      <c r="H26" s="16"/>
      <c r="I26" s="29"/>
      <c r="J26" s="29"/>
      <c r="K26" s="29"/>
      <c r="L26" s="29"/>
      <c r="M26" s="29"/>
      <c r="N26" s="29"/>
      <c r="O26" s="44"/>
    </row>
    <row r="27" spans="1:15" ht="11.25" customHeight="1">
      <c r="A27" s="16"/>
      <c r="B27" s="44"/>
      <c r="C27" s="44"/>
      <c r="D27" s="261" t="s">
        <v>475</v>
      </c>
      <c r="E27" s="261"/>
      <c r="F27" s="261"/>
      <c r="G27" s="261"/>
      <c r="H27" s="261"/>
      <c r="I27" s="261"/>
      <c r="J27" s="261"/>
      <c r="K27" s="261"/>
      <c r="L27" s="261"/>
      <c r="M27" s="261"/>
      <c r="N27" s="261"/>
      <c r="O27" s="261"/>
    </row>
    <row r="28" spans="1:15" ht="11.25">
      <c r="A28" s="16"/>
      <c r="B28" s="44"/>
      <c r="C28" s="44"/>
      <c r="D28" s="261"/>
      <c r="E28" s="261"/>
      <c r="F28" s="261"/>
      <c r="G28" s="261"/>
      <c r="H28" s="261"/>
      <c r="I28" s="261"/>
      <c r="J28" s="261"/>
      <c r="K28" s="261"/>
      <c r="L28" s="261"/>
      <c r="M28" s="261"/>
      <c r="N28" s="261"/>
      <c r="O28" s="261"/>
    </row>
    <row r="29" ht="11.25" hidden="1">
      <c r="A29" t="s">
        <v>1</v>
      </c>
    </row>
  </sheetData>
  <sheetProtection/>
  <mergeCells count="15">
    <mergeCell ref="A13:D13"/>
    <mergeCell ref="A10:D10"/>
    <mergeCell ref="A11:D11"/>
    <mergeCell ref="A14:D14"/>
    <mergeCell ref="N2:O2"/>
    <mergeCell ref="B18:O18"/>
    <mergeCell ref="A7:D7"/>
    <mergeCell ref="D27:O28"/>
    <mergeCell ref="A2:M2"/>
    <mergeCell ref="A3:M3"/>
    <mergeCell ref="A4:M4"/>
    <mergeCell ref="A15:D15"/>
    <mergeCell ref="C17:O17"/>
    <mergeCell ref="A9:D9"/>
    <mergeCell ref="A12:D12"/>
  </mergeCells>
  <hyperlinks>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8.xml><?xml version="1.0" encoding="utf-8"?>
<worksheet xmlns="http://schemas.openxmlformats.org/spreadsheetml/2006/main" xmlns:r="http://schemas.openxmlformats.org/officeDocument/2006/relationships">
  <dimension ref="A2:AA45"/>
  <sheetViews>
    <sheetView showGridLines="0" showRowColHeaders="0" zoomScalePageLayoutView="0" workbookViewId="0" topLeftCell="A1">
      <pane xSplit="4" ySplit="8" topLeftCell="E9"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5" style="0" customWidth="1"/>
    <col min="5" max="5" width="12.16015625" style="8" customWidth="1"/>
    <col min="6" max="6" width="3" style="8" customWidth="1"/>
    <col min="7" max="7" width="7.5" style="0" customWidth="1"/>
    <col min="8" max="8" width="4.16015625" style="0" customWidth="1"/>
    <col min="9" max="9" width="8.33203125" style="0" customWidth="1"/>
    <col min="10" max="10" width="8.83203125" style="0" customWidth="1"/>
    <col min="11" max="11" width="9.33203125" style="0" customWidth="1"/>
    <col min="12" max="12" width="17.16015625" style="0" customWidth="1"/>
    <col min="13" max="13" width="3.33203125" style="0" customWidth="1"/>
    <col min="14" max="14" width="8.16015625" style="0" customWidth="1"/>
    <col min="15" max="15" width="3.5" style="0" customWidth="1"/>
    <col min="16" max="16" width="8.16015625" style="0" customWidth="1"/>
    <col min="17" max="17" width="16.5" style="0" hidden="1" customWidth="1"/>
    <col min="18" max="16384" width="0" style="0" hidden="1" customWidth="1"/>
  </cols>
  <sheetData>
    <row r="1" ht="15.75" customHeight="1"/>
    <row r="2" spans="1:17" s="16" customFormat="1" ht="12.75" customHeight="1">
      <c r="A2" s="268" t="s">
        <v>70</v>
      </c>
      <c r="B2" s="268"/>
      <c r="C2" s="268"/>
      <c r="D2" s="268"/>
      <c r="E2" s="268"/>
      <c r="F2" s="268"/>
      <c r="G2" s="268"/>
      <c r="H2" s="268"/>
      <c r="I2" s="268"/>
      <c r="J2" s="268"/>
      <c r="K2" s="268"/>
      <c r="L2" s="268"/>
      <c r="M2" s="72"/>
      <c r="N2" s="72"/>
      <c r="O2" s="251" t="s">
        <v>69</v>
      </c>
      <c r="P2" s="251"/>
      <c r="Q2" t="s">
        <v>1</v>
      </c>
    </row>
    <row r="3" spans="1:17" s="16" customFormat="1" ht="12.75" customHeight="1">
      <c r="A3" s="268" t="s">
        <v>68</v>
      </c>
      <c r="B3" s="276"/>
      <c r="C3" s="276"/>
      <c r="D3" s="276"/>
      <c r="E3" s="276"/>
      <c r="F3" s="276"/>
      <c r="G3" s="276"/>
      <c r="H3" s="276"/>
      <c r="I3" s="276"/>
      <c r="J3" s="276"/>
      <c r="K3" s="276"/>
      <c r="L3" s="276"/>
      <c r="M3" s="276"/>
      <c r="N3" s="276"/>
      <c r="O3" s="45"/>
      <c r="Q3"/>
    </row>
    <row r="4" spans="1:17" s="16" customFormat="1" ht="12.75" customHeight="1">
      <c r="A4" s="268" t="s">
        <v>22</v>
      </c>
      <c r="B4" s="276"/>
      <c r="C4" s="276"/>
      <c r="D4" s="276"/>
      <c r="E4" s="276"/>
      <c r="F4" s="276"/>
      <c r="G4" s="276"/>
      <c r="H4" s="276"/>
      <c r="I4" s="276"/>
      <c r="J4" s="276"/>
      <c r="K4" s="276"/>
      <c r="L4" s="276"/>
      <c r="M4" s="276"/>
      <c r="N4" s="276"/>
      <c r="O4" s="45"/>
      <c r="Q4"/>
    </row>
    <row r="5" spans="1:16" ht="11.25">
      <c r="A5" s="5"/>
      <c r="B5" s="5"/>
      <c r="C5" s="5"/>
      <c r="D5" s="5"/>
      <c r="E5" s="6"/>
      <c r="F5" s="6"/>
      <c r="G5" s="6"/>
      <c r="H5" s="6"/>
      <c r="I5" s="6"/>
      <c r="J5" s="5"/>
      <c r="K5" s="5"/>
      <c r="L5" s="5"/>
      <c r="M5" s="5"/>
      <c r="N5" s="5"/>
      <c r="O5" s="5"/>
      <c r="P5" s="7"/>
    </row>
    <row r="6" ht="1.5" customHeight="1"/>
    <row r="7" spans="1:16" ht="12" customHeight="1">
      <c r="A7" s="310" t="s">
        <v>67</v>
      </c>
      <c r="B7" s="269"/>
      <c r="C7" s="269"/>
      <c r="D7" s="269"/>
      <c r="E7" s="25" t="s">
        <v>4</v>
      </c>
      <c r="F7" s="25"/>
      <c r="G7" s="12" t="s">
        <v>6</v>
      </c>
      <c r="H7" s="12"/>
      <c r="I7" s="12" t="s">
        <v>21</v>
      </c>
      <c r="J7" s="12" t="s">
        <v>20</v>
      </c>
      <c r="K7" s="10" t="s">
        <v>470</v>
      </c>
      <c r="L7" s="10" t="s">
        <v>32</v>
      </c>
      <c r="M7" s="24" t="s">
        <v>15</v>
      </c>
      <c r="N7" s="10" t="s">
        <v>544</v>
      </c>
      <c r="O7" s="38" t="s">
        <v>10</v>
      </c>
      <c r="P7" s="10" t="s">
        <v>473</v>
      </c>
    </row>
    <row r="8" spans="1:16" ht="1.5" customHeight="1">
      <c r="A8" s="7"/>
      <c r="B8" s="7"/>
      <c r="C8" s="7"/>
      <c r="D8" s="7"/>
      <c r="E8" s="15"/>
      <c r="F8" s="15"/>
      <c r="G8" s="15"/>
      <c r="H8" s="15"/>
      <c r="I8" s="15"/>
      <c r="J8" s="7"/>
      <c r="K8" s="7"/>
      <c r="L8" s="15"/>
      <c r="M8" s="15"/>
      <c r="N8" s="15"/>
      <c r="O8" s="15"/>
      <c r="P8" s="15"/>
    </row>
    <row r="9" spans="1:16" ht="23.25" customHeight="1">
      <c r="A9" s="258" t="s">
        <v>13</v>
      </c>
      <c r="B9" s="259"/>
      <c r="C9" s="259"/>
      <c r="D9" s="259"/>
      <c r="E9" s="130">
        <f>SUM(G9:P9)</f>
        <v>145</v>
      </c>
      <c r="F9" s="133" t="s">
        <v>35</v>
      </c>
      <c r="G9" s="130">
        <v>19</v>
      </c>
      <c r="I9" s="130">
        <v>30</v>
      </c>
      <c r="J9" s="130">
        <v>1</v>
      </c>
      <c r="K9" s="130">
        <v>1</v>
      </c>
      <c r="L9" s="130">
        <v>0</v>
      </c>
      <c r="M9" s="130"/>
      <c r="N9" s="130">
        <v>93</v>
      </c>
      <c r="P9" s="130">
        <v>1</v>
      </c>
    </row>
    <row r="10" spans="1:16" ht="23.25" customHeight="1">
      <c r="A10" s="303" t="s">
        <v>66</v>
      </c>
      <c r="B10" s="304"/>
      <c r="C10" s="304"/>
      <c r="D10" s="304"/>
      <c r="E10" s="103">
        <f>G10+I10+J10+L10+N10+P10</f>
        <v>127</v>
      </c>
      <c r="F10" s="103"/>
      <c r="G10" s="102">
        <f>SUM(G14+G17+G21+G24+G27)</f>
        <v>14</v>
      </c>
      <c r="H10" s="133" t="s">
        <v>34</v>
      </c>
      <c r="I10" s="102">
        <f aca="true" t="shared" si="0" ref="I10:P10">SUM(I14+I17+I21+I24+I27)</f>
        <v>26</v>
      </c>
      <c r="J10" s="102">
        <f t="shared" si="0"/>
        <v>0</v>
      </c>
      <c r="K10" s="102">
        <f>SUM(K17+K21+K24)</f>
        <v>0</v>
      </c>
      <c r="L10" s="102">
        <f t="shared" si="0"/>
        <v>0</v>
      </c>
      <c r="M10" s="102"/>
      <c r="N10" s="102">
        <f t="shared" si="0"/>
        <v>86</v>
      </c>
      <c r="O10" s="102"/>
      <c r="P10" s="102">
        <f t="shared" si="0"/>
        <v>1</v>
      </c>
    </row>
    <row r="11" spans="1:16" ht="28.5" customHeight="1">
      <c r="A11" s="306" t="s">
        <v>65</v>
      </c>
      <c r="B11" s="304"/>
      <c r="C11" s="304"/>
      <c r="D11" s="304"/>
      <c r="E11" s="103">
        <f>SUM(G11:P11)</f>
        <v>16</v>
      </c>
      <c r="F11" s="207" t="s">
        <v>150</v>
      </c>
      <c r="G11" s="102">
        <f>SUM(G15+G18+G22+G25+G28)</f>
        <v>5</v>
      </c>
      <c r="H11" s="102"/>
      <c r="I11" s="102">
        <f aca="true" t="shared" si="1" ref="I11:P11">SUM(I15+I18+I22+I25+I28)</f>
        <v>4</v>
      </c>
      <c r="J11" s="102">
        <f t="shared" si="1"/>
        <v>0</v>
      </c>
      <c r="K11" s="102">
        <f>SUM(K18)</f>
        <v>1</v>
      </c>
      <c r="L11" s="102">
        <f t="shared" si="1"/>
        <v>0</v>
      </c>
      <c r="M11" s="102"/>
      <c r="N11" s="102">
        <f t="shared" si="1"/>
        <v>6</v>
      </c>
      <c r="O11" s="102"/>
      <c r="P11" s="102">
        <f t="shared" si="1"/>
        <v>0</v>
      </c>
    </row>
    <row r="12" spans="1:16" ht="28.5" customHeight="1">
      <c r="A12" s="306" t="s">
        <v>64</v>
      </c>
      <c r="B12" s="304"/>
      <c r="C12" s="304"/>
      <c r="D12" s="304"/>
      <c r="E12" s="103">
        <f>SUM(G12:P12)</f>
        <v>2</v>
      </c>
      <c r="F12" s="207" t="s">
        <v>148</v>
      </c>
      <c r="G12" s="102">
        <f>SUM(G19)</f>
        <v>0</v>
      </c>
      <c r="H12" s="102"/>
      <c r="I12" s="102">
        <f>SUM(I19)</f>
        <v>0</v>
      </c>
      <c r="J12" s="102">
        <f>SUM(J19)</f>
        <v>1</v>
      </c>
      <c r="K12" s="102">
        <f>SUM(K19)</f>
        <v>0</v>
      </c>
      <c r="L12" s="102">
        <f>SUM(L19)</f>
        <v>0</v>
      </c>
      <c r="M12" s="102"/>
      <c r="N12" s="102">
        <f>SUM(N19)</f>
        <v>1</v>
      </c>
      <c r="O12" s="102"/>
      <c r="P12" s="102">
        <f>SUM(P19)</f>
        <v>0</v>
      </c>
    </row>
    <row r="13" spans="1:16" ht="23.25" customHeight="1">
      <c r="A13" s="257" t="s">
        <v>443</v>
      </c>
      <c r="B13" s="257"/>
      <c r="C13" s="257"/>
      <c r="D13" s="257"/>
      <c r="E13" s="103">
        <f>SUM(G13:P13)</f>
        <v>28</v>
      </c>
      <c r="F13" s="103"/>
      <c r="G13" s="102">
        <v>4</v>
      </c>
      <c r="H13" s="102"/>
      <c r="I13" s="102">
        <v>7</v>
      </c>
      <c r="J13" s="102">
        <v>0</v>
      </c>
      <c r="K13" s="102" t="s">
        <v>460</v>
      </c>
      <c r="L13" s="102">
        <v>0</v>
      </c>
      <c r="M13" s="102"/>
      <c r="N13" s="102">
        <v>17</v>
      </c>
      <c r="P13" s="102">
        <v>0</v>
      </c>
    </row>
    <row r="14" spans="1:16" ht="23.25" customHeight="1">
      <c r="A14" s="303" t="s">
        <v>66</v>
      </c>
      <c r="B14" s="304"/>
      <c r="C14" s="304"/>
      <c r="D14" s="304"/>
      <c r="E14" s="103">
        <f aca="true" t="shared" si="2" ref="E14:E28">SUM(G14:P14)</f>
        <v>25</v>
      </c>
      <c r="F14" s="103"/>
      <c r="G14" s="102">
        <v>3</v>
      </c>
      <c r="H14" s="102"/>
      <c r="I14" s="102">
        <v>6</v>
      </c>
      <c r="J14" s="102">
        <v>0</v>
      </c>
      <c r="K14" s="102" t="s">
        <v>460</v>
      </c>
      <c r="L14" s="102">
        <v>0</v>
      </c>
      <c r="M14" s="102"/>
      <c r="N14" s="102">
        <v>16</v>
      </c>
      <c r="P14" s="102">
        <v>0</v>
      </c>
    </row>
    <row r="15" spans="1:16" ht="28.5" customHeight="1">
      <c r="A15" s="306" t="s">
        <v>65</v>
      </c>
      <c r="B15" s="304"/>
      <c r="C15" s="304"/>
      <c r="D15" s="304"/>
      <c r="E15" s="103">
        <f t="shared" si="2"/>
        <v>3</v>
      </c>
      <c r="F15" s="103"/>
      <c r="G15" s="102">
        <v>1</v>
      </c>
      <c r="H15" s="102"/>
      <c r="I15" s="102">
        <v>1</v>
      </c>
      <c r="J15" s="102">
        <v>0</v>
      </c>
      <c r="K15" s="102" t="s">
        <v>460</v>
      </c>
      <c r="L15" s="102">
        <v>0</v>
      </c>
      <c r="M15" s="102"/>
      <c r="N15" s="102">
        <v>1</v>
      </c>
      <c r="P15" s="102">
        <v>0</v>
      </c>
    </row>
    <row r="16" spans="1:16" ht="23.25" customHeight="1">
      <c r="A16" s="257" t="s">
        <v>444</v>
      </c>
      <c r="B16" s="257"/>
      <c r="C16" s="257"/>
      <c r="D16" s="257"/>
      <c r="E16" s="103">
        <f t="shared" si="2"/>
        <v>51</v>
      </c>
      <c r="F16" s="103"/>
      <c r="G16" s="102">
        <v>3</v>
      </c>
      <c r="H16" s="102"/>
      <c r="I16" s="102">
        <v>9</v>
      </c>
      <c r="J16" s="102">
        <v>1</v>
      </c>
      <c r="K16" s="102">
        <v>1</v>
      </c>
      <c r="L16" s="102">
        <v>0</v>
      </c>
      <c r="M16" s="102"/>
      <c r="N16" s="102">
        <v>36</v>
      </c>
      <c r="P16" s="102">
        <v>1</v>
      </c>
    </row>
    <row r="17" spans="1:16" ht="23.25" customHeight="1">
      <c r="A17" s="303" t="s">
        <v>66</v>
      </c>
      <c r="B17" s="304"/>
      <c r="C17" s="304"/>
      <c r="D17" s="304"/>
      <c r="E17" s="103">
        <f t="shared" si="2"/>
        <v>45</v>
      </c>
      <c r="F17" s="103"/>
      <c r="G17" s="102">
        <v>2</v>
      </c>
      <c r="H17" s="102"/>
      <c r="I17" s="102">
        <v>8</v>
      </c>
      <c r="J17" s="102">
        <v>0</v>
      </c>
      <c r="K17" s="102">
        <v>0</v>
      </c>
      <c r="L17" s="102">
        <v>0</v>
      </c>
      <c r="M17" s="102"/>
      <c r="N17" s="102">
        <v>34</v>
      </c>
      <c r="P17" s="102">
        <v>1</v>
      </c>
    </row>
    <row r="18" spans="1:16" ht="28.5" customHeight="1">
      <c r="A18" s="306" t="s">
        <v>65</v>
      </c>
      <c r="B18" s="304"/>
      <c r="C18" s="304"/>
      <c r="D18" s="304"/>
      <c r="E18" s="103">
        <f t="shared" si="2"/>
        <v>4</v>
      </c>
      <c r="F18" s="103"/>
      <c r="G18" s="102">
        <v>1</v>
      </c>
      <c r="H18" s="102"/>
      <c r="I18" s="102">
        <v>1</v>
      </c>
      <c r="J18" s="102">
        <v>0</v>
      </c>
      <c r="K18" s="102">
        <v>1</v>
      </c>
      <c r="L18" s="102">
        <v>0</v>
      </c>
      <c r="M18" s="102"/>
      <c r="N18" s="102">
        <v>1</v>
      </c>
      <c r="P18" s="102">
        <v>0</v>
      </c>
    </row>
    <row r="19" spans="1:16" ht="28.5" customHeight="1">
      <c r="A19" s="306" t="s">
        <v>64</v>
      </c>
      <c r="B19" s="304"/>
      <c r="C19" s="304"/>
      <c r="D19" s="304"/>
      <c r="E19" s="103">
        <f t="shared" si="2"/>
        <v>2</v>
      </c>
      <c r="F19" s="103"/>
      <c r="G19" s="102">
        <v>0</v>
      </c>
      <c r="H19" s="102"/>
      <c r="I19" s="102">
        <v>0</v>
      </c>
      <c r="J19" s="102">
        <v>1</v>
      </c>
      <c r="K19" s="102">
        <v>0</v>
      </c>
      <c r="L19" s="102">
        <v>0</v>
      </c>
      <c r="M19" s="102"/>
      <c r="N19" s="102">
        <v>1</v>
      </c>
      <c r="P19" s="102">
        <v>0</v>
      </c>
    </row>
    <row r="20" spans="1:16" ht="23.25" customHeight="1">
      <c r="A20" s="307" t="s">
        <v>445</v>
      </c>
      <c r="B20" s="308"/>
      <c r="C20" s="308"/>
      <c r="D20" s="308"/>
      <c r="E20" s="103">
        <f t="shared" si="2"/>
        <v>5</v>
      </c>
      <c r="F20" s="103"/>
      <c r="G20" s="102">
        <v>1</v>
      </c>
      <c r="H20" s="102"/>
      <c r="I20" s="102">
        <v>1</v>
      </c>
      <c r="J20" s="102">
        <v>0</v>
      </c>
      <c r="K20" s="102">
        <v>0</v>
      </c>
      <c r="L20" s="102">
        <v>0</v>
      </c>
      <c r="M20" s="102"/>
      <c r="N20" s="102">
        <v>3</v>
      </c>
      <c r="P20" s="102">
        <v>0</v>
      </c>
    </row>
    <row r="21" spans="1:16" ht="23.25" customHeight="1">
      <c r="A21" s="303" t="s">
        <v>66</v>
      </c>
      <c r="B21" s="304"/>
      <c r="C21" s="304"/>
      <c r="D21" s="304"/>
      <c r="E21" s="103">
        <f t="shared" si="2"/>
        <v>4</v>
      </c>
      <c r="F21" s="103"/>
      <c r="G21" s="102">
        <v>1</v>
      </c>
      <c r="H21" s="102"/>
      <c r="I21" s="102">
        <v>1</v>
      </c>
      <c r="J21" s="102">
        <v>0</v>
      </c>
      <c r="K21" s="102">
        <v>0</v>
      </c>
      <c r="L21" s="102">
        <v>0</v>
      </c>
      <c r="M21" s="102"/>
      <c r="N21" s="102">
        <v>2</v>
      </c>
      <c r="P21" s="102">
        <v>0</v>
      </c>
    </row>
    <row r="22" spans="1:16" ht="28.5" customHeight="1">
      <c r="A22" s="306" t="s">
        <v>65</v>
      </c>
      <c r="B22" s="304"/>
      <c r="C22" s="304"/>
      <c r="D22" s="304"/>
      <c r="E22" s="103">
        <f t="shared" si="2"/>
        <v>1</v>
      </c>
      <c r="F22" s="103"/>
      <c r="G22" s="102">
        <v>0</v>
      </c>
      <c r="H22" s="102"/>
      <c r="I22" s="102">
        <v>0</v>
      </c>
      <c r="J22" s="102">
        <v>0</v>
      </c>
      <c r="K22" s="102">
        <v>0</v>
      </c>
      <c r="L22" s="102">
        <v>0</v>
      </c>
      <c r="M22" s="102"/>
      <c r="N22" s="102">
        <v>1</v>
      </c>
      <c r="P22" s="102">
        <v>0</v>
      </c>
    </row>
    <row r="23" spans="1:16" ht="23.25" customHeight="1">
      <c r="A23" s="307" t="s">
        <v>446</v>
      </c>
      <c r="B23" s="308"/>
      <c r="C23" s="308"/>
      <c r="D23" s="308"/>
      <c r="E23" s="103">
        <f t="shared" si="2"/>
        <v>33</v>
      </c>
      <c r="F23" s="103"/>
      <c r="G23" s="102">
        <v>4</v>
      </c>
      <c r="H23" s="102"/>
      <c r="I23" s="102">
        <v>5</v>
      </c>
      <c r="J23" s="102">
        <v>0</v>
      </c>
      <c r="K23" s="102">
        <v>0</v>
      </c>
      <c r="L23" s="102">
        <v>0</v>
      </c>
      <c r="M23" s="102"/>
      <c r="N23" s="102">
        <v>24</v>
      </c>
      <c r="P23" s="102">
        <v>0</v>
      </c>
    </row>
    <row r="24" spans="1:16" ht="23.25" customHeight="1">
      <c r="A24" s="303" t="s">
        <v>66</v>
      </c>
      <c r="B24" s="304"/>
      <c r="C24" s="304"/>
      <c r="D24" s="304"/>
      <c r="E24" s="103">
        <f t="shared" si="2"/>
        <v>28</v>
      </c>
      <c r="F24" s="103"/>
      <c r="G24" s="102">
        <v>2</v>
      </c>
      <c r="H24" s="102"/>
      <c r="I24" s="102">
        <v>4</v>
      </c>
      <c r="J24" s="102">
        <v>0</v>
      </c>
      <c r="K24" s="102">
        <v>0</v>
      </c>
      <c r="L24" s="102">
        <v>0</v>
      </c>
      <c r="M24" s="102"/>
      <c r="N24" s="102">
        <v>22</v>
      </c>
      <c r="P24" s="102">
        <v>0</v>
      </c>
    </row>
    <row r="25" spans="1:16" ht="28.5" customHeight="1">
      <c r="A25" s="306" t="s">
        <v>65</v>
      </c>
      <c r="B25" s="304"/>
      <c r="C25" s="304"/>
      <c r="D25" s="304"/>
      <c r="E25" s="103">
        <f t="shared" si="2"/>
        <v>5</v>
      </c>
      <c r="F25" s="103"/>
      <c r="G25" s="102">
        <v>2</v>
      </c>
      <c r="H25" s="102"/>
      <c r="I25" s="102">
        <v>1</v>
      </c>
      <c r="J25" s="102">
        <v>0</v>
      </c>
      <c r="K25" s="102">
        <v>0</v>
      </c>
      <c r="L25" s="102">
        <v>0</v>
      </c>
      <c r="M25" s="102"/>
      <c r="N25" s="102">
        <v>2</v>
      </c>
      <c r="P25" s="102">
        <v>0</v>
      </c>
    </row>
    <row r="26" spans="1:16" ht="23.25" customHeight="1">
      <c r="A26" s="307" t="s">
        <v>447</v>
      </c>
      <c r="B26" s="308"/>
      <c r="C26" s="308"/>
      <c r="D26" s="308"/>
      <c r="E26" s="103">
        <f t="shared" si="2"/>
        <v>28</v>
      </c>
      <c r="F26" s="103"/>
      <c r="G26" s="102">
        <v>7</v>
      </c>
      <c r="H26" s="102"/>
      <c r="I26" s="102">
        <v>8</v>
      </c>
      <c r="J26" s="102">
        <v>0</v>
      </c>
      <c r="K26" s="102" t="s">
        <v>460</v>
      </c>
      <c r="L26" s="102">
        <v>0</v>
      </c>
      <c r="M26" s="102"/>
      <c r="N26" s="102">
        <v>13</v>
      </c>
      <c r="P26" s="102">
        <v>0</v>
      </c>
    </row>
    <row r="27" spans="1:16" ht="23.25" customHeight="1">
      <c r="A27" s="303" t="s">
        <v>66</v>
      </c>
      <c r="B27" s="304"/>
      <c r="C27" s="304"/>
      <c r="D27" s="304"/>
      <c r="E27" s="103">
        <f t="shared" si="2"/>
        <v>25</v>
      </c>
      <c r="F27" s="103"/>
      <c r="G27" s="102">
        <v>6</v>
      </c>
      <c r="H27" s="102"/>
      <c r="I27" s="102">
        <v>7</v>
      </c>
      <c r="J27" s="102">
        <v>0</v>
      </c>
      <c r="K27" s="102" t="s">
        <v>460</v>
      </c>
      <c r="L27" s="102">
        <v>0</v>
      </c>
      <c r="M27" s="102"/>
      <c r="N27" s="102">
        <v>12</v>
      </c>
      <c r="P27" s="102">
        <v>0</v>
      </c>
    </row>
    <row r="28" spans="1:16" ht="28.5" customHeight="1">
      <c r="A28" s="306" t="s">
        <v>65</v>
      </c>
      <c r="B28" s="304"/>
      <c r="C28" s="304"/>
      <c r="D28" s="304"/>
      <c r="E28" s="103">
        <f t="shared" si="2"/>
        <v>3</v>
      </c>
      <c r="F28" s="103"/>
      <c r="G28" s="102">
        <v>1</v>
      </c>
      <c r="H28" s="102"/>
      <c r="I28" s="102">
        <v>1</v>
      </c>
      <c r="J28" s="102">
        <v>0</v>
      </c>
      <c r="K28" s="102" t="s">
        <v>460</v>
      </c>
      <c r="L28" s="102">
        <v>0</v>
      </c>
      <c r="M28" s="102"/>
      <c r="N28" s="102">
        <v>1</v>
      </c>
      <c r="P28" s="102">
        <v>0</v>
      </c>
    </row>
    <row r="29" spans="1:16" ht="17.25" customHeight="1">
      <c r="A29" s="255"/>
      <c r="B29" s="255"/>
      <c r="C29" s="255"/>
      <c r="D29" s="255"/>
      <c r="E29" s="146"/>
      <c r="F29" s="146"/>
      <c r="G29" s="15"/>
      <c r="H29" s="15"/>
      <c r="I29" s="15"/>
      <c r="J29" s="17"/>
      <c r="K29" s="17"/>
      <c r="L29" s="17"/>
      <c r="M29" s="17"/>
      <c r="N29" s="17"/>
      <c r="O29" s="17"/>
      <c r="P29" s="17"/>
    </row>
    <row r="30" spans="1:16" ht="11.25" customHeight="1">
      <c r="A30" s="16"/>
      <c r="B30" s="16"/>
      <c r="C30" s="16"/>
      <c r="D30" s="16"/>
      <c r="G30" s="16"/>
      <c r="H30" s="16"/>
      <c r="I30" s="16"/>
      <c r="J30" s="16"/>
      <c r="K30" s="16"/>
      <c r="L30" s="16"/>
      <c r="M30" s="16"/>
      <c r="N30" s="16"/>
      <c r="O30" s="16"/>
      <c r="P30" s="8"/>
    </row>
    <row r="31" spans="1:16" ht="11.25" customHeight="1">
      <c r="A31" s="16" t="s">
        <v>15</v>
      </c>
      <c r="B31" s="31" t="s">
        <v>547</v>
      </c>
      <c r="C31" s="16"/>
      <c r="D31" s="16"/>
      <c r="G31" s="16"/>
      <c r="H31" s="16"/>
      <c r="I31" s="16"/>
      <c r="J31" s="16"/>
      <c r="K31" s="16"/>
      <c r="L31" s="16"/>
      <c r="M31" s="16"/>
      <c r="N31" s="16"/>
      <c r="O31" s="16"/>
      <c r="P31" s="8"/>
    </row>
    <row r="32" spans="1:16" ht="11.25" customHeight="1">
      <c r="A32" s="16" t="s">
        <v>10</v>
      </c>
      <c r="B32" s="271" t="s">
        <v>545</v>
      </c>
      <c r="C32" s="271"/>
      <c r="D32" s="271"/>
      <c r="E32" s="271"/>
      <c r="F32" s="271"/>
      <c r="G32" s="271"/>
      <c r="H32" s="271"/>
      <c r="I32" s="271"/>
      <c r="J32" s="271"/>
      <c r="K32" s="271"/>
      <c r="L32" s="271"/>
      <c r="M32" s="271"/>
      <c r="N32" s="271"/>
      <c r="O32" s="271"/>
      <c r="P32" s="271"/>
    </row>
    <row r="33" spans="1:16" ht="11.25" customHeight="1">
      <c r="A33" s="16" t="s">
        <v>35</v>
      </c>
      <c r="B33" s="44" t="s">
        <v>478</v>
      </c>
      <c r="C33" s="44"/>
      <c r="D33" s="44"/>
      <c r="E33" s="44"/>
      <c r="F33" s="44"/>
      <c r="G33" s="44"/>
      <c r="H33" s="44"/>
      <c r="I33" s="44"/>
      <c r="J33" s="44"/>
      <c r="K33" s="44"/>
      <c r="L33" s="44"/>
      <c r="M33" s="44"/>
      <c r="N33" s="44"/>
      <c r="O33" s="44"/>
      <c r="P33" s="44"/>
    </row>
    <row r="34" spans="1:16" ht="11.25" customHeight="1">
      <c r="A34" s="31" t="s">
        <v>34</v>
      </c>
      <c r="B34" s="44" t="s">
        <v>479</v>
      </c>
      <c r="C34" s="44"/>
      <c r="D34" s="44"/>
      <c r="E34" s="44"/>
      <c r="F34" s="44"/>
      <c r="G34" s="44"/>
      <c r="H34" s="44"/>
      <c r="I34" s="44"/>
      <c r="J34" s="44"/>
      <c r="K34" s="44"/>
      <c r="L34" s="44"/>
      <c r="M34" s="44"/>
      <c r="N34" s="44"/>
      <c r="O34" s="44"/>
      <c r="P34" s="44"/>
    </row>
    <row r="35" spans="1:16" ht="11.25" customHeight="1">
      <c r="A35" s="31" t="s">
        <v>150</v>
      </c>
      <c r="B35" s="31" t="s">
        <v>480</v>
      </c>
      <c r="C35" s="29"/>
      <c r="D35" s="29"/>
      <c r="E35" s="29"/>
      <c r="F35" s="29"/>
      <c r="G35" s="29"/>
      <c r="H35" s="29"/>
      <c r="I35" s="29"/>
      <c r="J35" s="29"/>
      <c r="K35" s="29"/>
      <c r="L35" s="44"/>
      <c r="M35" s="44"/>
      <c r="N35" s="44"/>
      <c r="O35" s="44"/>
      <c r="P35" s="44"/>
    </row>
    <row r="36" spans="1:16" ht="11.25" customHeight="1">
      <c r="A36" s="31" t="s">
        <v>148</v>
      </c>
      <c r="B36" s="31" t="s">
        <v>481</v>
      </c>
      <c r="C36" s="29"/>
      <c r="D36" s="29"/>
      <c r="E36" s="29"/>
      <c r="F36" s="29"/>
      <c r="G36" s="29"/>
      <c r="H36" s="29"/>
      <c r="I36" s="29"/>
      <c r="J36" s="29"/>
      <c r="K36" s="29"/>
      <c r="L36" s="44"/>
      <c r="M36" s="44"/>
      <c r="N36" s="44"/>
      <c r="O36" s="44"/>
      <c r="P36" s="44"/>
    </row>
    <row r="37" spans="1:16" ht="11.25" customHeight="1">
      <c r="A37" s="19" t="s">
        <v>17</v>
      </c>
      <c r="B37" s="31"/>
      <c r="C37" s="29"/>
      <c r="D37" s="16" t="s">
        <v>535</v>
      </c>
      <c r="E37" s="16"/>
      <c r="F37" s="16"/>
      <c r="G37" s="16"/>
      <c r="H37" s="16"/>
      <c r="I37" s="29"/>
      <c r="J37" s="29"/>
      <c r="K37" s="29"/>
      <c r="L37" s="29"/>
      <c r="M37" s="29"/>
      <c r="N37" s="29"/>
      <c r="O37" s="44"/>
      <c r="P37" s="44"/>
    </row>
    <row r="38" spans="1:16" ht="11.25" customHeight="1">
      <c r="A38" s="31"/>
      <c r="B38" s="31"/>
      <c r="C38" s="29"/>
      <c r="D38" s="16" t="s">
        <v>536</v>
      </c>
      <c r="E38" s="16"/>
      <c r="F38" s="16"/>
      <c r="G38" s="16"/>
      <c r="H38" s="16"/>
      <c r="I38" s="29"/>
      <c r="J38" s="29"/>
      <c r="K38" s="29"/>
      <c r="L38" s="29"/>
      <c r="M38" s="29"/>
      <c r="N38" s="29"/>
      <c r="O38" s="44"/>
      <c r="P38" s="44"/>
    </row>
    <row r="39" spans="1:16" ht="11.25" customHeight="1">
      <c r="A39" s="31"/>
      <c r="B39" s="31"/>
      <c r="C39" s="29"/>
      <c r="D39" s="16" t="s">
        <v>537</v>
      </c>
      <c r="E39" s="16"/>
      <c r="F39" s="16"/>
      <c r="G39" s="16"/>
      <c r="H39" s="16"/>
      <c r="I39" s="29"/>
      <c r="J39" s="29"/>
      <c r="K39" s="29"/>
      <c r="L39" s="29"/>
      <c r="M39" s="29"/>
      <c r="N39" s="29"/>
      <c r="O39" s="44"/>
      <c r="P39" s="44"/>
    </row>
    <row r="40" spans="1:16" ht="11.25" customHeight="1">
      <c r="A40" s="31"/>
      <c r="B40" s="31"/>
      <c r="C40" s="29"/>
      <c r="D40" s="16" t="s">
        <v>538</v>
      </c>
      <c r="E40" s="16"/>
      <c r="F40" s="16"/>
      <c r="G40" s="16"/>
      <c r="H40" s="16"/>
      <c r="I40" s="29"/>
      <c r="J40" s="29"/>
      <c r="K40" s="29"/>
      <c r="L40" s="29"/>
      <c r="M40" s="29"/>
      <c r="N40" s="29"/>
      <c r="O40" s="44"/>
      <c r="P40" s="44"/>
    </row>
    <row r="41" spans="1:16" ht="11.25" customHeight="1">
      <c r="A41" s="31"/>
      <c r="B41" s="31"/>
      <c r="C41" s="29"/>
      <c r="D41" s="16" t="s">
        <v>539</v>
      </c>
      <c r="E41" s="16"/>
      <c r="F41" s="16"/>
      <c r="G41" s="16"/>
      <c r="H41" s="16"/>
      <c r="I41" s="29"/>
      <c r="J41" s="29"/>
      <c r="K41" s="29"/>
      <c r="L41" s="29"/>
      <c r="M41" s="29"/>
      <c r="N41" s="29"/>
      <c r="O41" s="44"/>
      <c r="P41" s="44"/>
    </row>
    <row r="42" spans="1:4" ht="11.25" customHeight="1">
      <c r="A42" s="31"/>
      <c r="B42" s="31"/>
      <c r="C42" s="29"/>
      <c r="D42" s="16" t="s">
        <v>467</v>
      </c>
    </row>
    <row r="43" spans="2:27" ht="11.25" customHeight="1">
      <c r="B43" s="16"/>
      <c r="C43" s="16"/>
      <c r="D43" s="261" t="s">
        <v>475</v>
      </c>
      <c r="E43" s="261"/>
      <c r="F43" s="261"/>
      <c r="G43" s="261"/>
      <c r="H43" s="261"/>
      <c r="I43" s="261"/>
      <c r="J43" s="261"/>
      <c r="K43" s="261"/>
      <c r="L43" s="261"/>
      <c r="M43" s="261"/>
      <c r="N43" s="261"/>
      <c r="O43" s="261"/>
      <c r="P43" s="261"/>
      <c r="R43" s="309"/>
      <c r="S43" s="309"/>
      <c r="T43" s="309"/>
      <c r="U43" s="309"/>
      <c r="V43" s="309"/>
      <c r="W43" s="309"/>
      <c r="X43" s="309"/>
      <c r="Y43" s="309"/>
      <c r="Z43" s="309"/>
      <c r="AA43" s="309"/>
    </row>
    <row r="44" spans="4:16" ht="11.25">
      <c r="D44" s="261"/>
      <c r="E44" s="261"/>
      <c r="F44" s="261"/>
      <c r="G44" s="261"/>
      <c r="H44" s="261"/>
      <c r="I44" s="261"/>
      <c r="J44" s="261"/>
      <c r="K44" s="261"/>
      <c r="L44" s="261"/>
      <c r="M44" s="261"/>
      <c r="N44" s="261"/>
      <c r="O44" s="261"/>
      <c r="P44" s="261"/>
    </row>
    <row r="45" ht="11.25" hidden="1">
      <c r="A45" t="s">
        <v>1</v>
      </c>
    </row>
  </sheetData>
  <sheetProtection/>
  <mergeCells count="28">
    <mergeCell ref="D43:P44"/>
    <mergeCell ref="A3:N3"/>
    <mergeCell ref="A4:N4"/>
    <mergeCell ref="A9:D9"/>
    <mergeCell ref="A11:D11"/>
    <mergeCell ref="A7:D7"/>
    <mergeCell ref="A23:D23"/>
    <mergeCell ref="A24:D24"/>
    <mergeCell ref="A22:D22"/>
    <mergeCell ref="A28:D28"/>
    <mergeCell ref="A2:L2"/>
    <mergeCell ref="R43:AA43"/>
    <mergeCell ref="A29:D29"/>
    <mergeCell ref="A10:D10"/>
    <mergeCell ref="A20:D20"/>
    <mergeCell ref="A15:D15"/>
    <mergeCell ref="A14:D14"/>
    <mergeCell ref="A12:D12"/>
    <mergeCell ref="A13:D13"/>
    <mergeCell ref="A16:D16"/>
    <mergeCell ref="B32:P32"/>
    <mergeCell ref="A17:D17"/>
    <mergeCell ref="A18:D18"/>
    <mergeCell ref="A19:D19"/>
    <mergeCell ref="A25:D25"/>
    <mergeCell ref="A26:D26"/>
    <mergeCell ref="A27:D27"/>
    <mergeCell ref="A21:D21"/>
  </mergeCells>
  <hyperlinks>
    <hyperlink ref="O2:P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9.xml><?xml version="1.0" encoding="utf-8"?>
<worksheet xmlns="http://schemas.openxmlformats.org/spreadsheetml/2006/main" xmlns:r="http://schemas.openxmlformats.org/officeDocument/2006/relationships">
  <dimension ref="A2:I19"/>
  <sheetViews>
    <sheetView showGridLines="0" showRowColHeaders="0" zoomScalePageLayoutView="0" workbookViewId="0" topLeftCell="A1">
      <pane xSplit="4" ySplit="7" topLeftCell="E8" activePane="bottomRight" state="frozen"/>
      <selection pane="topLeft" activeCell="A1" sqref="A1:L1"/>
      <selection pane="topRight" activeCell="A1" sqref="A1:L1"/>
      <selection pane="bottomLeft" activeCell="A1" sqref="A1:L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4.83203125" style="0" customWidth="1"/>
    <col min="5" max="5" width="37.33203125" style="0" customWidth="1"/>
    <col min="6" max="6" width="22" style="0" customWidth="1"/>
    <col min="7" max="7" width="21.83203125" style="0" customWidth="1"/>
    <col min="8" max="8" width="2.66015625" style="0" customWidth="1"/>
    <col min="9" max="9" width="0" style="0" hidden="1" customWidth="1"/>
    <col min="10" max="10" width="12" style="1" hidden="1" customWidth="1"/>
    <col min="11" max="16384" width="0" style="0" hidden="1" customWidth="1"/>
  </cols>
  <sheetData>
    <row r="1" ht="15.75" customHeight="1"/>
    <row r="2" spans="1:9" ht="12.75">
      <c r="A2" s="274" t="s">
        <v>75</v>
      </c>
      <c r="B2" s="274"/>
      <c r="C2" s="274"/>
      <c r="D2" s="274"/>
      <c r="E2" s="274"/>
      <c r="F2" s="274"/>
      <c r="G2" s="254" t="s">
        <v>74</v>
      </c>
      <c r="H2" s="254"/>
      <c r="I2" t="s">
        <v>1</v>
      </c>
    </row>
    <row r="3" spans="1:9" ht="12.75">
      <c r="A3" s="268" t="s">
        <v>22</v>
      </c>
      <c r="B3" s="268"/>
      <c r="C3" s="268"/>
      <c r="D3" s="268"/>
      <c r="E3" s="268"/>
      <c r="F3" s="268"/>
      <c r="I3" s="45"/>
    </row>
    <row r="4" spans="1:8" ht="11.25">
      <c r="A4" s="5"/>
      <c r="B4" s="5"/>
      <c r="C4" s="5"/>
      <c r="D4" s="5"/>
      <c r="E4" s="5"/>
      <c r="F4" s="5"/>
      <c r="G4" s="7"/>
      <c r="H4" s="7"/>
    </row>
    <row r="5" ht="1.5" customHeight="1"/>
    <row r="6" spans="1:8" ht="11.25" customHeight="1">
      <c r="A6" s="269" t="s">
        <v>3</v>
      </c>
      <c r="B6" s="277"/>
      <c r="C6" s="277"/>
      <c r="D6" s="277"/>
      <c r="E6" s="10" t="s">
        <v>73</v>
      </c>
      <c r="F6" s="12"/>
      <c r="G6" s="10" t="s">
        <v>72</v>
      </c>
      <c r="H6" s="47" t="s">
        <v>15</v>
      </c>
    </row>
    <row r="7" spans="1:8" ht="1.5" customHeight="1">
      <c r="A7" s="7"/>
      <c r="B7" s="7"/>
      <c r="C7" s="7"/>
      <c r="D7" s="7"/>
      <c r="E7" s="7"/>
      <c r="F7" s="7"/>
      <c r="G7" s="7"/>
      <c r="H7" s="7"/>
    </row>
    <row r="8" spans="1:8" ht="23.25" customHeight="1">
      <c r="A8" s="273" t="s">
        <v>13</v>
      </c>
      <c r="B8" s="273"/>
      <c r="C8" s="273"/>
      <c r="D8" s="273"/>
      <c r="E8" s="130">
        <f>SUM(E9:E13)</f>
        <v>82</v>
      </c>
      <c r="G8" s="130">
        <f>SUM(G9:G13)</f>
        <v>142</v>
      </c>
      <c r="H8" s="16"/>
    </row>
    <row r="9" spans="1:8" ht="23.25" customHeight="1">
      <c r="A9" s="271" t="s">
        <v>443</v>
      </c>
      <c r="B9" s="271"/>
      <c r="C9" s="271"/>
      <c r="D9" s="271"/>
      <c r="E9" s="102">
        <v>20</v>
      </c>
      <c r="G9" s="102">
        <v>30</v>
      </c>
      <c r="H9" s="16"/>
    </row>
    <row r="10" spans="1:8" ht="17.25" customHeight="1">
      <c r="A10" s="271" t="s">
        <v>444</v>
      </c>
      <c r="B10" s="271"/>
      <c r="C10" s="271"/>
      <c r="D10" s="271"/>
      <c r="E10" s="102">
        <v>29</v>
      </c>
      <c r="G10" s="102">
        <v>63</v>
      </c>
      <c r="H10" s="16"/>
    </row>
    <row r="11" spans="1:8" ht="17.25" customHeight="1">
      <c r="A11" s="271" t="s">
        <v>445</v>
      </c>
      <c r="B11" s="271"/>
      <c r="C11" s="271"/>
      <c r="D11" s="271"/>
      <c r="E11" s="102">
        <v>3</v>
      </c>
      <c r="G11" s="102">
        <v>6</v>
      </c>
      <c r="H11" s="16"/>
    </row>
    <row r="12" spans="1:8" ht="17.25" customHeight="1">
      <c r="A12" s="271" t="s">
        <v>446</v>
      </c>
      <c r="B12" s="271"/>
      <c r="C12" s="271"/>
      <c r="D12" s="271"/>
      <c r="E12" s="102">
        <v>15</v>
      </c>
      <c r="G12" s="102">
        <v>18</v>
      </c>
      <c r="H12" s="16"/>
    </row>
    <row r="13" spans="1:8" ht="17.25" customHeight="1">
      <c r="A13" s="271" t="s">
        <v>447</v>
      </c>
      <c r="B13" s="271"/>
      <c r="C13" s="271"/>
      <c r="D13" s="271"/>
      <c r="E13" s="102">
        <v>15</v>
      </c>
      <c r="G13" s="102">
        <v>25</v>
      </c>
      <c r="H13" s="16"/>
    </row>
    <row r="14" spans="1:8" ht="17.25" customHeight="1">
      <c r="A14" s="255"/>
      <c r="B14" s="255"/>
      <c r="C14" s="255"/>
      <c r="D14" s="255"/>
      <c r="E14" s="17"/>
      <c r="F14" s="17"/>
      <c r="G14" s="17"/>
      <c r="H14" s="17"/>
    </row>
    <row r="15" spans="1:8" ht="11.25" customHeight="1">
      <c r="A15" s="16"/>
      <c r="B15" s="16"/>
      <c r="C15" s="16"/>
      <c r="D15" s="16"/>
      <c r="E15" s="16"/>
      <c r="F15" s="16"/>
      <c r="G15" s="16"/>
      <c r="H15" s="18"/>
    </row>
    <row r="16" spans="1:8" ht="11.25" customHeight="1">
      <c r="A16" s="19" t="s">
        <v>15</v>
      </c>
      <c r="B16" s="311" t="s">
        <v>71</v>
      </c>
      <c r="C16" s="311"/>
      <c r="D16" s="311"/>
      <c r="E16" s="311"/>
      <c r="F16" s="311"/>
      <c r="G16" s="311"/>
      <c r="H16" s="311"/>
    </row>
    <row r="17" spans="1:8" ht="11.25" customHeight="1">
      <c r="A17" s="16"/>
      <c r="B17" s="311"/>
      <c r="C17" s="311"/>
      <c r="D17" s="311"/>
      <c r="E17" s="311"/>
      <c r="F17" s="311"/>
      <c r="G17" s="311"/>
      <c r="H17" s="311"/>
    </row>
    <row r="18" spans="1:8" ht="11.25">
      <c r="A18" s="19" t="s">
        <v>17</v>
      </c>
      <c r="B18" s="16"/>
      <c r="C18" s="16"/>
      <c r="D18" s="257" t="s">
        <v>467</v>
      </c>
      <c r="E18" s="257"/>
      <c r="F18" s="257"/>
      <c r="G18" s="257"/>
      <c r="H18" s="257"/>
    </row>
    <row r="19" ht="11.25" hidden="1">
      <c r="A19" t="s">
        <v>1</v>
      </c>
    </row>
    <row r="20" ht="11.25" hidden="1"/>
    <row r="21" ht="11.25" hidden="1"/>
    <row r="22" ht="11.25" hidden="1"/>
    <row r="23" ht="11.25" hidden="1"/>
    <row r="24" ht="11.25" hidden="1"/>
    <row r="25" ht="11.25" hidden="1"/>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23.25" customHeight="1" hidden="1"/>
  </sheetData>
  <sheetProtection/>
  <mergeCells count="13">
    <mergeCell ref="D18:H18"/>
    <mergeCell ref="A2:F2"/>
    <mergeCell ref="A3:F3"/>
    <mergeCell ref="A6:D6"/>
    <mergeCell ref="A8:D8"/>
    <mergeCell ref="A9:D9"/>
    <mergeCell ref="A10:D10"/>
    <mergeCell ref="G2:H2"/>
    <mergeCell ref="A11:D11"/>
    <mergeCell ref="A12:D12"/>
    <mergeCell ref="A13:D13"/>
    <mergeCell ref="A14:D14"/>
    <mergeCell ref="B16:H17"/>
  </mergeCells>
  <hyperlinks>
    <hyperlink ref="G2: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Baja California Sur 2016. Salud</dc:title>
  <dc:subject/>
  <dc:creator>INEGI</dc:creator>
  <cp:keywords>Hospitales Médicos Enfermedades Unidades Médicas</cp:keywords>
  <dc:description/>
  <cp:lastModifiedBy>INEGI</cp:lastModifiedBy>
  <cp:lastPrinted>2016-10-28T22:06:56Z</cp:lastPrinted>
  <dcterms:created xsi:type="dcterms:W3CDTF">2016-01-18T14:39:34Z</dcterms:created>
  <dcterms:modified xsi:type="dcterms:W3CDTF">2016-11-07T17:53:58Z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y fmtid="{D5CDD505-2E9C-101B-9397-08002B2CF9AE}" pid="3" name="Observación">
    <vt:lpwstr/>
  </property>
  <property fmtid="{D5CDD505-2E9C-101B-9397-08002B2CF9AE}" pid="4" name="TemplateUrl">
    <vt:lpwstr/>
  </property>
  <property fmtid="{D5CDD505-2E9C-101B-9397-08002B2CF9AE}" pid="5" name="xd_ProgID">
    <vt:lpwstr/>
  </property>
  <property fmtid="{D5CDD505-2E9C-101B-9397-08002B2CF9AE}" pid="6" name="Order">
    <vt:lpwstr/>
  </property>
  <property fmtid="{D5CDD505-2E9C-101B-9397-08002B2CF9AE}" pid="7" name="MetaInfo">
    <vt:lpwstr/>
  </property>
  <property fmtid="{D5CDD505-2E9C-101B-9397-08002B2CF9AE}" pid="8" name="_SourceUrl">
    <vt:lpwstr/>
  </property>
</Properties>
</file>